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poinoxOP\прайсы\"/>
    </mc:Choice>
  </mc:AlternateContent>
  <xr:revisionPtr revIDLastSave="0" documentId="13_ncr:1_{B024ED17-271E-4304-AB21-BB3A387A23C8}" xr6:coauthVersionLast="47" xr6:coauthVersionMax="47" xr10:uidLastSave="{00000000-0000-0000-0000-000000000000}"/>
  <bookViews>
    <workbookView xWindow="-120" yWindow="-120" windowWidth="29040" windowHeight="15840" tabRatio="604" firstSheet="1" activeTab="1" xr2:uid="{00000000-000D-0000-FFFF-FFFF00000000}"/>
  </bookViews>
  <sheets>
    <sheet name="КОЭФФИЦИЕНТЫ" sheetId="9" r:id="rId1"/>
    <sheet name="КРЕПЕЖ" sheetId="1" r:id="rId2"/>
    <sheet name="ОЦИН" sheetId="2" r:id="rId3"/>
    <sheet name="ПРАЙС 316" sheetId="3" r:id="rId4"/>
    <sheet name="ПРАЙС 304" sheetId="4" r:id="rId5"/>
    <sheet name="ПРАЙС 430" sheetId="5" r:id="rId6"/>
    <sheet name="утепленные 316 430(25)" sheetId="6" r:id="rId7"/>
    <sheet name="утепленные 316 430(50)" sheetId="7" r:id="rId8"/>
    <sheet name="коаксиальные 316 430" sheetId="8" r:id="rId9"/>
  </sheets>
  <definedNames>
    <definedName name="_xlnm.Print_Area" localSheetId="8">'коаксиальные 316 430'!$A$1:$H$28</definedName>
    <definedName name="_xlnm.Print_Area" localSheetId="2">ОЦИН!$A$2:$N$24</definedName>
    <definedName name="_xlnm.Print_Area" localSheetId="4">'ПРАЙС 304'!$A$1:$N$36</definedName>
    <definedName name="_xlnm.Print_Area" localSheetId="3">'ПРАЙС 316'!$A$1:$N$39</definedName>
    <definedName name="_xlnm.Print_Area" localSheetId="5">'ПРАЙС 430'!$A$1:$N$45</definedName>
    <definedName name="_xlnm.Print_Area" localSheetId="6">'утепленные 316 430(25)'!$A$1:$M$34</definedName>
    <definedName name="_xlnm.Print_Area" localSheetId="7">'утепленные 316 430(50)'!$A$1:$N$34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5" l="1"/>
  <c r="B33" i="3"/>
  <c r="B26" i="8"/>
  <c r="C24" i="8"/>
  <c r="B24" i="8"/>
  <c r="C23" i="8"/>
  <c r="B23" i="8"/>
  <c r="B32" i="5" l="1"/>
  <c r="B34" i="3"/>
  <c r="B33" i="4" l="1"/>
  <c r="H4" i="8" l="1"/>
  <c r="N4" i="7"/>
  <c r="M4" i="6"/>
  <c r="J4" i="5"/>
  <c r="J4" i="4"/>
  <c r="J4" i="3"/>
  <c r="J7" i="2"/>
  <c r="N42" i="5" l="1"/>
  <c r="N43" i="5" s="1"/>
  <c r="D42" i="5"/>
  <c r="D43" i="5" s="1"/>
  <c r="E42" i="5"/>
  <c r="E43" i="5" s="1"/>
  <c r="F42" i="5"/>
  <c r="F43" i="5" s="1"/>
  <c r="G42" i="5"/>
  <c r="G43" i="5" s="1"/>
  <c r="H42" i="5"/>
  <c r="H43" i="5" s="1"/>
  <c r="I42" i="5"/>
  <c r="I43" i="5" s="1"/>
  <c r="J42" i="5"/>
  <c r="J43" i="5" s="1"/>
  <c r="K42" i="5"/>
  <c r="K43" i="5" s="1"/>
  <c r="L42" i="5"/>
  <c r="L43" i="5" s="1"/>
  <c r="M42" i="5"/>
  <c r="M43" i="5" s="1"/>
  <c r="C42" i="5"/>
  <c r="C43" i="5" s="1"/>
  <c r="B43" i="5"/>
  <c r="N33" i="4"/>
  <c r="C33" i="4"/>
  <c r="C34" i="4" s="1"/>
  <c r="D33" i="4"/>
  <c r="D34" i="4" s="1"/>
  <c r="E33" i="4"/>
  <c r="E34" i="4" s="1"/>
  <c r="F33" i="4"/>
  <c r="F34" i="4" s="1"/>
  <c r="G33" i="4"/>
  <c r="G34" i="4" s="1"/>
  <c r="H33" i="4"/>
  <c r="H34" i="4" s="1"/>
  <c r="I33" i="4"/>
  <c r="I34" i="4" s="1"/>
  <c r="J33" i="4"/>
  <c r="J34" i="4" s="1"/>
  <c r="K33" i="4"/>
  <c r="K34" i="4" s="1"/>
  <c r="L33" i="4"/>
  <c r="L34" i="4" s="1"/>
  <c r="M33" i="4"/>
  <c r="M34" i="4" s="1"/>
  <c r="N34" i="4"/>
  <c r="B34" i="4"/>
  <c r="N34" i="3"/>
  <c r="N35" i="3" s="1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C34" i="3"/>
  <c r="C35" i="3" s="1"/>
  <c r="B35" i="3"/>
  <c r="B35" i="5" l="1"/>
  <c r="C32" i="5" l="1"/>
  <c r="D32" i="5"/>
  <c r="E32" i="5"/>
  <c r="E33" i="5" s="1"/>
  <c r="E34" i="5" s="1"/>
  <c r="F32" i="5"/>
  <c r="F33" i="5" s="1"/>
  <c r="F34" i="5" s="1"/>
  <c r="G32" i="5"/>
  <c r="G33" i="5" s="1"/>
  <c r="G34" i="5" s="1"/>
  <c r="H32" i="5"/>
  <c r="H33" i="5" s="1"/>
  <c r="H34" i="5" s="1"/>
  <c r="I32" i="5"/>
  <c r="I33" i="5" s="1"/>
  <c r="I34" i="5" s="1"/>
  <c r="J32" i="5"/>
  <c r="J33" i="5" s="1"/>
  <c r="J34" i="5" s="1"/>
  <c r="K32" i="5"/>
  <c r="K33" i="5" s="1"/>
  <c r="K34" i="5" s="1"/>
  <c r="L32" i="5"/>
  <c r="L33" i="5" s="1"/>
  <c r="L34" i="5" s="1"/>
  <c r="M32" i="5"/>
  <c r="M33" i="5" s="1"/>
  <c r="M34" i="5" s="1"/>
  <c r="N32" i="5"/>
  <c r="N33" i="5" s="1"/>
  <c r="N34" i="5" s="1"/>
  <c r="C33" i="5"/>
  <c r="C34" i="5" s="1"/>
  <c r="D33" i="5"/>
  <c r="D34" i="5" s="1"/>
  <c r="C35" i="5"/>
  <c r="D35" i="5"/>
  <c r="E35" i="5"/>
  <c r="F35" i="5"/>
  <c r="G35" i="5"/>
  <c r="H35" i="5"/>
  <c r="I35" i="5"/>
  <c r="J35" i="5"/>
  <c r="K35" i="5"/>
  <c r="L35" i="5"/>
  <c r="M35" i="5"/>
  <c r="N35" i="5"/>
  <c r="B33" i="5" l="1"/>
  <c r="B34" i="5" s="1"/>
</calcChain>
</file>

<file path=xl/sharedStrings.xml><?xml version="1.0" encoding="utf-8"?>
<sst xmlns="http://schemas.openxmlformats.org/spreadsheetml/2006/main" count="321" uniqueCount="155">
  <si>
    <t>Прейскурант</t>
  </si>
  <si>
    <t>Наименование</t>
  </si>
  <si>
    <t>Цены указаны без учета НДС</t>
  </si>
  <si>
    <t>Оцинкованная сталь (толщ. 0,55мм)</t>
  </si>
  <si>
    <t xml:space="preserve">
</t>
  </si>
  <si>
    <t>80-100</t>
  </si>
  <si>
    <t>-</t>
  </si>
  <si>
    <t>Сталь AISI 430 (толщиной 0,5мм)</t>
  </si>
  <si>
    <t>Сталь AISI 316/430 (толщиной  0,5мм)</t>
  </si>
  <si>
    <t>80/130</t>
  </si>
  <si>
    <t>100/150</t>
  </si>
  <si>
    <t>130/180</t>
  </si>
  <si>
    <t>150/200</t>
  </si>
  <si>
    <t>180/230</t>
  </si>
  <si>
    <t>200/250</t>
  </si>
  <si>
    <t>250/300</t>
  </si>
  <si>
    <t>300/350</t>
  </si>
  <si>
    <t>350/400</t>
  </si>
  <si>
    <t>400/450</t>
  </si>
  <si>
    <t>450/500</t>
  </si>
  <si>
    <t>500/550</t>
  </si>
  <si>
    <t>Сталь AISI 316/430 (толщиной 0,5мм)</t>
  </si>
  <si>
    <t>80/180</t>
  </si>
  <si>
    <t>100/200</t>
  </si>
  <si>
    <t>120/220</t>
  </si>
  <si>
    <t>130/230</t>
  </si>
  <si>
    <t>150/250</t>
  </si>
  <si>
    <t>180/280</t>
  </si>
  <si>
    <t>200/300</t>
  </si>
  <si>
    <t>250/350</t>
  </si>
  <si>
    <t>300/400</t>
  </si>
  <si>
    <t>350/450</t>
  </si>
  <si>
    <t>400/500</t>
  </si>
  <si>
    <t>450/550</t>
  </si>
  <si>
    <t>500/600</t>
  </si>
  <si>
    <t>220/310</t>
  </si>
  <si>
    <t>316/304</t>
  </si>
  <si>
    <t>316/ цинк</t>
  </si>
  <si>
    <t>304/430</t>
  </si>
  <si>
    <t>430/430</t>
  </si>
  <si>
    <t>304/цинк</t>
  </si>
  <si>
    <t>304 (0,8мм)/430</t>
  </si>
  <si>
    <t>Базовый прейскурант на двустенные дымовые трубы рассчитан:</t>
  </si>
  <si>
    <t>внутренняя труба - AISI 316L (1.4404) (0,5мм, 0,6мм)</t>
  </si>
  <si>
    <t>Сталь</t>
  </si>
  <si>
    <t>Коэффициент</t>
  </si>
  <si>
    <t>из других марок стали, применяются коэффициенты:</t>
  </si>
  <si>
    <t xml:space="preserve">При расчете стоимости утепленных дымовых труб </t>
  </si>
  <si>
    <t xml:space="preserve">При расчете стоимости коаксиальных дымовых труб </t>
  </si>
  <si>
    <t>316/цинк</t>
  </si>
  <si>
    <t>304 (1,0мм)/430</t>
  </si>
  <si>
    <t>60/100
80/125</t>
  </si>
  <si>
    <t>Труба Ø мм, 1,0 м</t>
  </si>
  <si>
    <t>Труба Ø мм, 0,5 м</t>
  </si>
  <si>
    <t>Труба Ø мм, 0,33 м</t>
  </si>
  <si>
    <t>Труба Ø мм, 0,25 м</t>
  </si>
  <si>
    <t>Тройник 90° Ø мм</t>
  </si>
  <si>
    <t xml:space="preserve">Тройник 90° Ø мм с отводом Ø80 мм </t>
  </si>
  <si>
    <t>Тройник 45° Ø мм</t>
  </si>
  <si>
    <t>Тройник 45° Ø мм с отводом Ø80 мм</t>
  </si>
  <si>
    <t>Отвод 15° Ø мм</t>
  </si>
  <si>
    <t>Отвод 30° Ø мм</t>
  </si>
  <si>
    <t>Отвод 45° Ø мм</t>
  </si>
  <si>
    <t>Отвод 90° Ø мм</t>
  </si>
  <si>
    <t>Отвод 90° с ревизией Ø мм</t>
  </si>
  <si>
    <t xml:space="preserve">Промежуточная пластина Ø мм </t>
  </si>
  <si>
    <t xml:space="preserve">Конденсатоотводчик с боковым выходом Ø мм </t>
  </si>
  <si>
    <t>Конденсатоотводчик с нижним выходом Ø мм</t>
  </si>
  <si>
    <t>Коническое окончание Ø мм</t>
  </si>
  <si>
    <t>Зонт Ø мм</t>
  </si>
  <si>
    <t>Заглушка Ø мм</t>
  </si>
  <si>
    <t>Переходник с Ø мм на Ø мм</t>
  </si>
  <si>
    <t>Труба с ревизией Ø мм</t>
  </si>
  <si>
    <t>Элемент для подключения газоанализатора Ø мм</t>
  </si>
  <si>
    <t>Элемент для подключения газоанализатора и приборов измерения температуры Ø мм</t>
  </si>
  <si>
    <t>Основа с боковым конденсатоотводчиком  Ø мм</t>
  </si>
  <si>
    <t>Основа с нижним конденсатоотводчиком Ø мм</t>
  </si>
  <si>
    <t>Основа с боковым конденсатоотводчиком Ø мм</t>
  </si>
  <si>
    <t>Конденсатоотводчик с боковым выходом Ø мм</t>
  </si>
  <si>
    <t>Фартук 90° Ø мм</t>
  </si>
  <si>
    <t>Защитный хомут фартука Ø мм</t>
  </si>
  <si>
    <t>Зонт  Ø мм</t>
  </si>
  <si>
    <t>Фартук 90°с защитным хомутом фартука Ø мм</t>
  </si>
  <si>
    <t xml:space="preserve">Тройник 90° Ø мм с отводом Ø 80 мм </t>
  </si>
  <si>
    <t>Тройник 45° Ø мм с отводом Ø 80 мм</t>
  </si>
  <si>
    <t>Промежуточная пластина Ø мм</t>
  </si>
  <si>
    <t>Промежуточная пластина  Ø мм</t>
  </si>
  <si>
    <t>Фартук 5 -30° Ø мм</t>
  </si>
  <si>
    <t>Фартук 30 - 45° Ø мм</t>
  </si>
  <si>
    <t>Декоративная пластина Ø мм</t>
  </si>
  <si>
    <t>Декоративная пластина Ø мм (конус)</t>
  </si>
  <si>
    <t>Потолочная разделка Ø мм</t>
  </si>
  <si>
    <t xml:space="preserve">Заглушка Ø мм </t>
  </si>
  <si>
    <t>Труба с заслонкой Ø мм, 0,5 м</t>
  </si>
  <si>
    <t>Тройник 90° Ø мм с отводом Ø80 мм</t>
  </si>
  <si>
    <t>Переходник с одностенной трубы Ø мм на двустенную Ø мм</t>
  </si>
  <si>
    <t>Переходник с двустенной трубы Ø на одностенную Ø мм</t>
  </si>
  <si>
    <t>Труба Ø мм, 1,0 м (коаксиальная)</t>
  </si>
  <si>
    <t>Труба Ø мм, 0,5 м (коаксиальная)</t>
  </si>
  <si>
    <t>Труба Ø мм, 0,25 м (коаксиальная)</t>
  </si>
  <si>
    <t>Тройник 90° Ø мм (коаксиальный)</t>
  </si>
  <si>
    <t>Тройник 90° Ø мм с отводом Ø60/100 мм  (коаксиальный)</t>
  </si>
  <si>
    <t>Отвод 15° Ø мм (коаксиальный)</t>
  </si>
  <si>
    <t>Отвод 90° Ø мм  (коаксиальный)</t>
  </si>
  <si>
    <t>Отвод 45° Ø мм  (коаксиальный)</t>
  </si>
  <si>
    <t>Отвод 30° Ø мм  (коаксиальный)</t>
  </si>
  <si>
    <t>Основа с боковым конденсатоотводчиком Ø мм (коаксиальная)</t>
  </si>
  <si>
    <t>Переходник с одностенной трубы Ø мм на коаксиальную Ø мм</t>
  </si>
  <si>
    <t>Промежуточная пластина Ø мм (коаксиальная)</t>
  </si>
  <si>
    <t>Заглушка Ø мм (коаксиальная)</t>
  </si>
  <si>
    <t>Конденсатоотводчик с боковым выходом Ø мм (коаксиальный)</t>
  </si>
  <si>
    <t>Труба с ревизией Ø мм (коаксиальная)</t>
  </si>
  <si>
    <t>Хомут настенный Ø мм</t>
  </si>
  <si>
    <t>Хомут настенный регулируемый Ø мм</t>
  </si>
  <si>
    <t>Хомут настенный регулируемый Ø мм, В=200 мм</t>
  </si>
  <si>
    <t>Хомут зажимной Ø мм</t>
  </si>
  <si>
    <t>Хомут растяжки Ø мм</t>
  </si>
  <si>
    <t>Хомут дистанцирующий Ø мм</t>
  </si>
  <si>
    <t>Уплотнительная манжета Ø мм</t>
  </si>
  <si>
    <t>Универсальная дистанционная распорка L=300 мм</t>
  </si>
  <si>
    <t>Универсальная дистанционная распорка L=500 мм</t>
  </si>
  <si>
    <t>Универсальная дистанционная распорка L=700 мм</t>
  </si>
  <si>
    <t>Пара креплений для промежуточной пластины и основы Ø мм</t>
  </si>
  <si>
    <t>Пара креплений для промежуточной пластины и основы Øмм , В=100 мм</t>
  </si>
  <si>
    <t>Пара креплений для промежуточной пластины и основы Ø мм, В=200 мм</t>
  </si>
  <si>
    <t>Хомут настенный Ø мм, В=300 мм</t>
  </si>
  <si>
    <t>Хомут настенный Ø мм, В=500 мм</t>
  </si>
  <si>
    <t>Хомут настенный Ø мм, В=700 мм</t>
  </si>
  <si>
    <t>Хомут зажимной усиленный Ø мм</t>
  </si>
  <si>
    <t>Теплозащитная пластина Ø мм</t>
  </si>
  <si>
    <t>Коаксиальное окончание Ø мм</t>
  </si>
  <si>
    <t>Сталь AISI 304 (толщиной  0,5мм)</t>
  </si>
  <si>
    <t>61077/</t>
  </si>
  <si>
    <t>оболочка - AISI 430 (1.4016) (0,5мм)</t>
  </si>
  <si>
    <t>Сталь AISI 316L (толщиной 0,5мм, 0,6мм)</t>
  </si>
  <si>
    <t>Адаптер Ø мм</t>
  </si>
  <si>
    <t>НА КОМПЛЕКТУЮЩИЕ ЭЛЕМЕНТЫ ДЛЯ ДЫМОТРУБНЫХ СИСТЕМ
производства ООО "Экспо Инокс"</t>
  </si>
  <si>
    <t>НА ТРУБЫ И ФИТИНГИ ОДНОСТЕННЫЕ ОЦИНКОВАННЫЕ 
производства ООО "Экспо Инокс"</t>
  </si>
  <si>
    <t>НА ТРУБЫ И ФИТИНГИ ОДНОСТЕННЫЕ ИЗ AISI 316L
производства ООО "Экспо Инокс"</t>
  </si>
  <si>
    <t>НА ТРУБЫ И ФИТИНГИ ОДНОСТЕННЫЕ ИЗ AISI 304
производства ООО "Экспо Инокс"</t>
  </si>
  <si>
    <t>НА ТРУБЫ И ФИТИНГИ ОДНОСТЕННЫЕ ИЗ AISI 430
производства ООО "Экспо Инокс"</t>
  </si>
  <si>
    <t>НА ТРУБЫ И ФИТИНГИ УТЕПЛЕННЫЕ (50 мм) ИЗ AISI 316L/430
производства ООО "Экспо Инокс"</t>
  </si>
  <si>
    <t>НА ТРУБЫ И ФИТИНГИ УТЕПЛЕННЫЕ (25 мм) ИЗ AISI 316L/430
производства ООО "Экспо Инокс"</t>
  </si>
  <si>
    <t>НА ТРУБЫ И ФИТИНГИ КОАКСИАЛЬНЫЕ ИЗ AISI 316L/430
производства ООО "Экспо Инокс"</t>
  </si>
  <si>
    <t>Адаптер Ø мм  (коаксиальный)</t>
  </si>
  <si>
    <t>Муфта внутренняя Ø мм</t>
  </si>
  <si>
    <t>Муфта раструбная Ø мм</t>
  </si>
  <si>
    <t xml:space="preserve">Труба с заслонкой Ø мм, 0,5 м </t>
  </si>
  <si>
    <t>Хомут крепежный крышный Ø мм</t>
  </si>
  <si>
    <t>Отвод 90° Ø60/100 мм  (коаксиальный)</t>
  </si>
  <si>
    <t>Адаптер Ø мм (на раздельные потоки)</t>
  </si>
  <si>
    <t>Отвод 90 Ø60 мм - 54,45 руб</t>
  </si>
  <si>
    <t>Труба Ø60 мм, 1,0 м - 45,25 руб</t>
  </si>
  <si>
    <t>Вводится в действие с 30 марта 2022г.</t>
  </si>
  <si>
    <t>220109 г. Минск, ул. А. Красина 183, тел. +375 29 1111-905, e-mail: info@expoinox.by, www.expoinox.by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</si>
</sst>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35" x14ac:knownFonts="1">
    <font>
      <sz val="10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Arial Cyr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sz val="14"/>
      <name val="Arial Cyr"/>
      <family val="2"/>
      <charset val="204"/>
    </font>
    <font>
      <b/>
      <sz val="14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name val="Arial"/>
      <family val="2"/>
      <charset val="204"/>
    </font>
    <font>
      <sz val="10"/>
      <name val="Arial"/>
      <family val="2"/>
    </font>
    <font>
      <sz val="8"/>
      <color rgb="FFFF0000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4"/>
      <name val="Arial Cyr"/>
      <charset val="204"/>
    </font>
    <font>
      <sz val="14"/>
      <color rgb="FFFF0000"/>
      <name val="Arial Cyr"/>
      <charset val="204"/>
    </font>
    <font>
      <b/>
      <sz val="12"/>
      <color rgb="FF7030A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5CD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21" fillId="0" borderId="0"/>
    <xf numFmtId="0" fontId="7" fillId="0" borderId="0">
      <alignment horizontal="left"/>
    </xf>
    <xf numFmtId="0" fontId="29" fillId="0" borderId="0"/>
    <xf numFmtId="0" fontId="30" fillId="0" borderId="0"/>
    <xf numFmtId="0" fontId="31" fillId="0" borderId="0"/>
  </cellStyleXfs>
  <cellXfs count="106">
    <xf numFmtId="0" fontId="0" fillId="0" borderId="0" xfId="0"/>
    <xf numFmtId="3" fontId="0" fillId="0" borderId="0" xfId="0" applyNumberFormat="1"/>
    <xf numFmtId="0" fontId="4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1"/>
    <xf numFmtId="0" fontId="9" fillId="0" borderId="0" xfId="1" applyFont="1" applyAlignment="1"/>
    <xf numFmtId="0" fontId="10" fillId="0" borderId="0" xfId="1" applyFont="1" applyAlignment="1"/>
    <xf numFmtId="0" fontId="11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1" applyAlignment="1"/>
    <xf numFmtId="0" fontId="12" fillId="0" borderId="0" xfId="1" applyFont="1" applyAlignment="1">
      <alignment horizontal="center"/>
    </xf>
    <xf numFmtId="0" fontId="5" fillId="0" borderId="0" xfId="1" applyFont="1" applyAlignment="1"/>
    <xf numFmtId="0" fontId="15" fillId="0" borderId="0" xfId="1" applyFont="1" applyAlignment="1">
      <alignment horizontal="center"/>
    </xf>
    <xf numFmtId="0" fontId="17" fillId="0" borderId="0" xfId="1" applyFont="1"/>
    <xf numFmtId="0" fontId="0" fillId="0" borderId="0" xfId="0" applyBorder="1" applyAlignment="1"/>
    <xf numFmtId="0" fontId="9" fillId="0" borderId="0" xfId="2" applyFont="1" applyBorder="1" applyAlignment="1">
      <alignment horizontal="center" vertical="center"/>
    </xf>
    <xf numFmtId="0" fontId="3" fillId="0" borderId="0" xfId="1" applyFill="1"/>
    <xf numFmtId="0" fontId="3" fillId="0" borderId="0" xfId="1" applyBorder="1"/>
    <xf numFmtId="0" fontId="5" fillId="0" borderId="0" xfId="1" applyFont="1" applyBorder="1" applyAlignment="1"/>
    <xf numFmtId="0" fontId="10" fillId="0" borderId="0" xfId="1" applyFont="1"/>
    <xf numFmtId="0" fontId="5" fillId="0" borderId="0" xfId="1" applyFont="1"/>
    <xf numFmtId="0" fontId="19" fillId="0" borderId="0" xfId="1" applyFont="1" applyAlignment="1">
      <alignment horizontal="center"/>
    </xf>
    <xf numFmtId="0" fontId="0" fillId="0" borderId="0" xfId="0" applyFill="1"/>
    <xf numFmtId="0" fontId="0" fillId="3" borderId="0" xfId="0" applyFill="1"/>
    <xf numFmtId="2" fontId="3" fillId="0" borderId="0" xfId="1" applyNumberFormat="1" applyBorder="1"/>
    <xf numFmtId="0" fontId="21" fillId="0" borderId="0" xfId="3" applyAlignment="1"/>
    <xf numFmtId="0" fontId="21" fillId="0" borderId="0" xfId="3"/>
    <xf numFmtId="0" fontId="22" fillId="0" borderId="0" xfId="3" applyFont="1" applyAlignment="1">
      <alignment horizontal="right"/>
    </xf>
    <xf numFmtId="0" fontId="23" fillId="0" borderId="0" xfId="0" applyFont="1"/>
    <xf numFmtId="0" fontId="21" fillId="0" borderId="0" xfId="3" applyAlignment="1">
      <alignment horizontal="center"/>
    </xf>
    <xf numFmtId="164" fontId="3" fillId="0" borderId="2" xfId="2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2" fontId="25" fillId="0" borderId="2" xfId="3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26" fillId="0" borderId="0" xfId="3" applyFont="1" applyFill="1" applyAlignment="1"/>
    <xf numFmtId="0" fontId="27" fillId="0" borderId="0" xfId="0" applyFont="1"/>
    <xf numFmtId="0" fontId="28" fillId="0" borderId="0" xfId="0" applyFont="1"/>
    <xf numFmtId="0" fontId="32" fillId="0" borderId="2" xfId="0" applyFont="1" applyBorder="1"/>
    <xf numFmtId="0" fontId="1" fillId="0" borderId="2" xfId="0" applyFont="1" applyBorder="1"/>
    <xf numFmtId="0" fontId="33" fillId="0" borderId="2" xfId="0" applyFont="1" applyBorder="1"/>
    <xf numFmtId="0" fontId="34" fillId="0" borderId="0" xfId="0" applyFont="1"/>
    <xf numFmtId="0" fontId="28" fillId="0" borderId="0" xfId="0" applyFont="1" applyAlignment="1"/>
    <xf numFmtId="0" fontId="16" fillId="0" borderId="0" xfId="1" applyFont="1" applyBorder="1" applyAlignment="1">
      <alignment horizontal="left" vertical="center"/>
    </xf>
    <xf numFmtId="4" fontId="7" fillId="0" borderId="2" xfId="0" applyNumberFormat="1" applyFont="1" applyFill="1" applyBorder="1" applyAlignment="1">
      <alignment horizontal="right"/>
    </xf>
    <xf numFmtId="0" fontId="14" fillId="0" borderId="0" xfId="0" applyFont="1" applyBorder="1" applyAlignment="1">
      <alignment horizontal="left" wrapText="1"/>
    </xf>
    <xf numFmtId="3" fontId="2" fillId="0" borderId="0" xfId="0" applyNumberFormat="1" applyFont="1" applyAlignment="1">
      <alignment horizontal="center"/>
    </xf>
    <xf numFmtId="0" fontId="14" fillId="0" borderId="0" xfId="1" applyFont="1" applyAlignment="1">
      <alignment horizontal="center" wrapText="1"/>
    </xf>
    <xf numFmtId="0" fontId="13" fillId="0" borderId="0" xfId="1" applyFont="1" applyAlignment="1">
      <alignment horizontal="center"/>
    </xf>
    <xf numFmtId="0" fontId="0" fillId="0" borderId="0" xfId="0" applyAlignment="1"/>
    <xf numFmtId="0" fontId="16" fillId="0" borderId="8" xfId="1" applyFont="1" applyBorder="1" applyAlignment="1">
      <alignment horizontal="center"/>
    </xf>
    <xf numFmtId="0" fontId="24" fillId="0" borderId="0" xfId="1" applyFont="1" applyAlignment="1">
      <alignment horizontal="center"/>
    </xf>
    <xf numFmtId="0" fontId="14" fillId="0" borderId="0" xfId="0" applyFont="1" applyAlignment="1"/>
    <xf numFmtId="0" fontId="17" fillId="0" borderId="0" xfId="1" applyFont="1" applyAlignment="1">
      <alignment horizontal="center" wrapText="1"/>
    </xf>
    <xf numFmtId="0" fontId="27" fillId="0" borderId="0" xfId="0" applyFont="1" applyAlignment="1"/>
    <xf numFmtId="0" fontId="4" fillId="0" borderId="0" xfId="1" applyFont="1" applyBorder="1" applyAlignment="1">
      <alignment horizontal="right" vertical="center"/>
    </xf>
    <xf numFmtId="4" fontId="8" fillId="0" borderId="2" xfId="0" applyNumberFormat="1" applyFont="1" applyFill="1" applyBorder="1"/>
    <xf numFmtId="0" fontId="5" fillId="4" borderId="1" xfId="0" applyFont="1" applyFill="1" applyBorder="1"/>
    <xf numFmtId="3" fontId="5" fillId="4" borderId="2" xfId="0" applyNumberFormat="1" applyFont="1" applyFill="1" applyBorder="1" applyAlignment="1">
      <alignment horizontal="center" wrapText="1"/>
    </xf>
    <xf numFmtId="3" fontId="5" fillId="4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7" fillId="0" borderId="0" xfId="1" applyFont="1" applyFill="1"/>
    <xf numFmtId="0" fontId="0" fillId="0" borderId="0" xfId="0" applyFill="1" applyBorder="1" applyAlignment="1"/>
    <xf numFmtId="0" fontId="9" fillId="0" borderId="0" xfId="2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9" fillId="4" borderId="6" xfId="2" applyFont="1" applyFill="1" applyBorder="1" applyAlignment="1">
      <alignment wrapText="1"/>
    </xf>
    <xf numFmtId="0" fontId="3" fillId="4" borderId="7" xfId="2" applyFont="1" applyFill="1" applyBorder="1" applyAlignment="1">
      <alignment vertical="center" wrapText="1"/>
    </xf>
    <xf numFmtId="0" fontId="3" fillId="4" borderId="2" xfId="2" applyFont="1" applyFill="1" applyBorder="1" applyAlignment="1">
      <alignment vertical="center" wrapText="1"/>
    </xf>
    <xf numFmtId="0" fontId="3" fillId="4" borderId="2" xfId="1" applyFont="1" applyFill="1" applyBorder="1" applyAlignment="1">
      <alignment vertical="center" wrapText="1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3" fillId="0" borderId="2" xfId="1" applyFill="1" applyBorder="1"/>
    <xf numFmtId="0" fontId="20" fillId="4" borderId="3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3" fillId="0" borderId="0" xfId="1" applyFont="1" applyAlignment="1">
      <alignment horizontal="center" vertical="center"/>
    </xf>
    <xf numFmtId="0" fontId="0" fillId="4" borderId="4" xfId="0" applyFill="1" applyBorder="1" applyAlignment="1"/>
    <xf numFmtId="0" fontId="0" fillId="4" borderId="5" xfId="0" applyFill="1" applyBorder="1" applyAlignment="1"/>
    <xf numFmtId="0" fontId="3" fillId="4" borderId="2" xfId="2" applyFont="1" applyFill="1" applyBorder="1" applyAlignment="1">
      <alignment horizontal="left" vertical="center" wrapText="1"/>
    </xf>
    <xf numFmtId="0" fontId="3" fillId="4" borderId="2" xfId="1" applyFont="1" applyFill="1" applyBorder="1" applyAlignment="1">
      <alignment horizontal="left" vertical="center" wrapText="1"/>
    </xf>
    <xf numFmtId="0" fontId="9" fillId="0" borderId="0" xfId="3" applyFont="1" applyBorder="1" applyAlignment="1">
      <alignment wrapText="1"/>
    </xf>
    <xf numFmtId="2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/>
    </xf>
    <xf numFmtId="0" fontId="17" fillId="0" borderId="0" xfId="3" applyFont="1" applyBorder="1" applyAlignment="1">
      <alignment wrapText="1"/>
    </xf>
    <xf numFmtId="0" fontId="9" fillId="4" borderId="7" xfId="2" applyFont="1" applyFill="1" applyBorder="1" applyAlignment="1">
      <alignment horizontal="center" vertical="center" wrapText="1"/>
    </xf>
    <xf numFmtId="0" fontId="5" fillId="4" borderId="9" xfId="1" applyFont="1" applyFill="1" applyBorder="1" applyAlignment="1"/>
    <xf numFmtId="0" fontId="10" fillId="4" borderId="10" xfId="1" applyFont="1" applyFill="1" applyBorder="1"/>
    <xf numFmtId="164" fontId="3" fillId="0" borderId="1" xfId="2" applyNumberFormat="1" applyFont="1" applyFill="1" applyBorder="1" applyAlignment="1">
      <alignment horizontal="center" vertical="center"/>
    </xf>
    <xf numFmtId="0" fontId="5" fillId="0" borderId="1" xfId="1" applyFont="1" applyBorder="1" applyAlignment="1"/>
    <xf numFmtId="164" fontId="3" fillId="0" borderId="7" xfId="2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8">
    <cellStyle name="Normal_Трубы и фитинги Firat" xfId="4" xr:uid="{00000000-0005-0000-0000-000000000000}"/>
    <cellStyle name="Обычный" xfId="0" builtinId="0"/>
    <cellStyle name="Обычный 2" xfId="3" xr:uid="{00000000-0005-0000-0000-000002000000}"/>
    <cellStyle name="Обычный 2 2" xfId="5" xr:uid="{00000000-0005-0000-0000-000003000000}"/>
    <cellStyle name="Обычный 2_30 Прайс-лист дымоходы Bofill новый" xfId="6" xr:uid="{00000000-0005-0000-0000-000004000000}"/>
    <cellStyle name="Обычный_К Анализ прайса 430оц Инжкомцентр, Феррум от 20.07.11" xfId="2" xr:uid="{00000000-0005-0000-0000-000005000000}"/>
    <cellStyle name="Обычный_Приложение  2 ТиС прайс" xfId="1" xr:uid="{00000000-0005-0000-0000-000006000000}"/>
    <cellStyle name="Стиль 1" xfId="7" xr:uid="{00000000-0005-0000-0000-000007000000}"/>
  </cellStyles>
  <dxfs count="0"/>
  <tableStyles count="0" defaultTableStyle="TableStyleMedium9" defaultPivotStyle="PivotStyleLight16"/>
  <colors>
    <mruColors>
      <color rgb="FFFB8D8D"/>
      <color rgb="FFFA6262"/>
      <color rgb="FFFF3737"/>
      <color rgb="FFFF0000"/>
      <color rgb="FFF71919"/>
      <color rgb="FFDA3A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8</xdr:row>
      <xdr:rowOff>47625</xdr:rowOff>
    </xdr:from>
    <xdr:to>
      <xdr:col>0</xdr:col>
      <xdr:colOff>1276350</xdr:colOff>
      <xdr:row>8</xdr:row>
      <xdr:rowOff>161925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2390775"/>
          <a:ext cx="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8</xdr:row>
      <xdr:rowOff>200025</xdr:rowOff>
    </xdr:from>
    <xdr:to>
      <xdr:col>0</xdr:col>
      <xdr:colOff>609600</xdr:colOff>
      <xdr:row>8</xdr:row>
      <xdr:rowOff>200025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2543175"/>
          <a:ext cx="609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8</xdr:row>
      <xdr:rowOff>200025</xdr:rowOff>
    </xdr:from>
    <xdr:to>
      <xdr:col>0</xdr:col>
      <xdr:colOff>609600</xdr:colOff>
      <xdr:row>8</xdr:row>
      <xdr:rowOff>200025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2543175"/>
          <a:ext cx="609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8</xdr:row>
      <xdr:rowOff>200025</xdr:rowOff>
    </xdr:from>
    <xdr:to>
      <xdr:col>0</xdr:col>
      <xdr:colOff>533400</xdr:colOff>
      <xdr:row>8</xdr:row>
      <xdr:rowOff>200025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0" y="2543175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1209675</xdr:colOff>
      <xdr:row>8</xdr:row>
      <xdr:rowOff>38100</xdr:rowOff>
    </xdr:from>
    <xdr:to>
      <xdr:col>0</xdr:col>
      <xdr:colOff>1209675</xdr:colOff>
      <xdr:row>8</xdr:row>
      <xdr:rowOff>142875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209675" y="2381250"/>
          <a:ext cx="0" cy="104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8</xdr:row>
      <xdr:rowOff>200025</xdr:rowOff>
    </xdr:from>
    <xdr:to>
      <xdr:col>0</xdr:col>
      <xdr:colOff>533400</xdr:colOff>
      <xdr:row>8</xdr:row>
      <xdr:rowOff>200025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0" y="2543175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8</xdr:row>
      <xdr:rowOff>200025</xdr:rowOff>
    </xdr:from>
    <xdr:to>
      <xdr:col>0</xdr:col>
      <xdr:colOff>533400</xdr:colOff>
      <xdr:row>8</xdr:row>
      <xdr:rowOff>200025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0" y="2543175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8</xdr:row>
      <xdr:rowOff>200025</xdr:rowOff>
    </xdr:from>
    <xdr:to>
      <xdr:col>0</xdr:col>
      <xdr:colOff>533400</xdr:colOff>
      <xdr:row>8</xdr:row>
      <xdr:rowOff>200025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0" y="2543175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1419225</xdr:colOff>
      <xdr:row>8</xdr:row>
      <xdr:rowOff>19050</xdr:rowOff>
    </xdr:from>
    <xdr:to>
      <xdr:col>0</xdr:col>
      <xdr:colOff>1419225</xdr:colOff>
      <xdr:row>8</xdr:row>
      <xdr:rowOff>142875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419225" y="2362200"/>
          <a:ext cx="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9525</xdr:colOff>
      <xdr:row>8</xdr:row>
      <xdr:rowOff>171450</xdr:rowOff>
    </xdr:from>
    <xdr:to>
      <xdr:col>0</xdr:col>
      <xdr:colOff>533400</xdr:colOff>
      <xdr:row>8</xdr:row>
      <xdr:rowOff>171450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9525" y="2514600"/>
          <a:ext cx="5238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1866900</xdr:colOff>
      <xdr:row>7</xdr:row>
      <xdr:rowOff>220134</xdr:rowOff>
    </xdr:from>
    <xdr:to>
      <xdr:col>0</xdr:col>
      <xdr:colOff>2624667</xdr:colOff>
      <xdr:row>8</xdr:row>
      <xdr:rowOff>158751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866900" y="2306109"/>
          <a:ext cx="757767" cy="19579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8</xdr:row>
      <xdr:rowOff>120650</xdr:rowOff>
    </xdr:from>
    <xdr:to>
      <xdr:col>0</xdr:col>
      <xdr:colOff>1200150</xdr:colOff>
      <xdr:row>8</xdr:row>
      <xdr:rowOff>273050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0" y="2463800"/>
          <a:ext cx="120015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32</xdr:row>
      <xdr:rowOff>142875</xdr:rowOff>
    </xdr:from>
    <xdr:to>
      <xdr:col>3</xdr:col>
      <xdr:colOff>419100</xdr:colOff>
      <xdr:row>33</xdr:row>
      <xdr:rowOff>3173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314825" y="10553700"/>
          <a:ext cx="76200" cy="184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1276350</xdr:colOff>
      <xdr:row>5</xdr:row>
      <xdr:rowOff>47625</xdr:rowOff>
    </xdr:from>
    <xdr:to>
      <xdr:col>0</xdr:col>
      <xdr:colOff>1276350</xdr:colOff>
      <xdr:row>5</xdr:row>
      <xdr:rowOff>161925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1971675"/>
          <a:ext cx="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609600</xdr:colOff>
      <xdr:row>5</xdr:row>
      <xdr:rowOff>200025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0" y="2124075"/>
          <a:ext cx="609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47625</xdr:rowOff>
    </xdr:from>
    <xdr:to>
      <xdr:col>0</xdr:col>
      <xdr:colOff>0</xdr:colOff>
      <xdr:row>5</xdr:row>
      <xdr:rowOff>161925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971675"/>
          <a:ext cx="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609600</xdr:colOff>
      <xdr:row>5</xdr:row>
      <xdr:rowOff>200025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0" y="2124075"/>
          <a:ext cx="609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0" y="2124075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1209675</xdr:colOff>
      <xdr:row>5</xdr:row>
      <xdr:rowOff>38100</xdr:rowOff>
    </xdr:from>
    <xdr:to>
      <xdr:col>0</xdr:col>
      <xdr:colOff>1209675</xdr:colOff>
      <xdr:row>5</xdr:row>
      <xdr:rowOff>142875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209675" y="1962150"/>
          <a:ext cx="0" cy="104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0" y="2124075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0" y="2124075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0" y="2124075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1419225</xdr:colOff>
      <xdr:row>5</xdr:row>
      <xdr:rowOff>19050</xdr:rowOff>
    </xdr:from>
    <xdr:to>
      <xdr:col>0</xdr:col>
      <xdr:colOff>1419225</xdr:colOff>
      <xdr:row>5</xdr:row>
      <xdr:rowOff>142875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1419225" y="1943100"/>
          <a:ext cx="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9525</xdr:colOff>
      <xdr:row>5</xdr:row>
      <xdr:rowOff>171450</xdr:rowOff>
    </xdr:from>
    <xdr:to>
      <xdr:col>0</xdr:col>
      <xdr:colOff>533400</xdr:colOff>
      <xdr:row>5</xdr:row>
      <xdr:rowOff>171450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9525" y="2095500"/>
          <a:ext cx="5238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1866900</xdr:colOff>
      <xdr:row>4</xdr:row>
      <xdr:rowOff>220134</xdr:rowOff>
    </xdr:from>
    <xdr:to>
      <xdr:col>0</xdr:col>
      <xdr:colOff>2624667</xdr:colOff>
      <xdr:row>5</xdr:row>
      <xdr:rowOff>158751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866900" y="1906059"/>
          <a:ext cx="757767" cy="1767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120650</xdr:rowOff>
    </xdr:from>
    <xdr:to>
      <xdr:col>0</xdr:col>
      <xdr:colOff>1200150</xdr:colOff>
      <xdr:row>5</xdr:row>
      <xdr:rowOff>282575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0" y="2044700"/>
          <a:ext cx="1200150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oneCellAnchor>
    <xdr:from>
      <xdr:col>3</xdr:col>
      <xdr:colOff>342900</xdr:colOff>
      <xdr:row>33</xdr:row>
      <xdr:rowOff>142875</xdr:rowOff>
    </xdr:from>
    <xdr:ext cx="76200" cy="177798"/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4311650" y="10366375"/>
          <a:ext cx="76200" cy="177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342900</xdr:colOff>
      <xdr:row>33</xdr:row>
      <xdr:rowOff>142875</xdr:rowOff>
    </xdr:from>
    <xdr:ext cx="76200" cy="177798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4311650" y="10366375"/>
          <a:ext cx="76200" cy="177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342900</xdr:colOff>
      <xdr:row>34</xdr:row>
      <xdr:rowOff>142875</xdr:rowOff>
    </xdr:from>
    <xdr:ext cx="76200" cy="177798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4311650" y="10683875"/>
          <a:ext cx="76200" cy="177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34</xdr:row>
      <xdr:rowOff>142875</xdr:rowOff>
    </xdr:from>
    <xdr:to>
      <xdr:col>3</xdr:col>
      <xdr:colOff>419100</xdr:colOff>
      <xdr:row>35</xdr:row>
      <xdr:rowOff>161924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352925" y="10563225"/>
          <a:ext cx="76200" cy="184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1276350</xdr:colOff>
      <xdr:row>5</xdr:row>
      <xdr:rowOff>47625</xdr:rowOff>
    </xdr:from>
    <xdr:to>
      <xdr:col>0</xdr:col>
      <xdr:colOff>1276350</xdr:colOff>
      <xdr:row>5</xdr:row>
      <xdr:rowOff>161925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1981200"/>
          <a:ext cx="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609600</xdr:colOff>
      <xdr:row>5</xdr:row>
      <xdr:rowOff>200025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0" y="2133600"/>
          <a:ext cx="609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47625</xdr:rowOff>
    </xdr:from>
    <xdr:to>
      <xdr:col>0</xdr:col>
      <xdr:colOff>0</xdr:colOff>
      <xdr:row>5</xdr:row>
      <xdr:rowOff>161925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981200"/>
          <a:ext cx="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609600</xdr:colOff>
      <xdr:row>5</xdr:row>
      <xdr:rowOff>200025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0" y="2133600"/>
          <a:ext cx="609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0" y="213360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1209675</xdr:colOff>
      <xdr:row>5</xdr:row>
      <xdr:rowOff>38100</xdr:rowOff>
    </xdr:from>
    <xdr:to>
      <xdr:col>0</xdr:col>
      <xdr:colOff>1209675</xdr:colOff>
      <xdr:row>5</xdr:row>
      <xdr:rowOff>142875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209675" y="1971675"/>
          <a:ext cx="0" cy="104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0" y="213360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0" y="213360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0" y="213360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1419225</xdr:colOff>
      <xdr:row>5</xdr:row>
      <xdr:rowOff>19050</xdr:rowOff>
    </xdr:from>
    <xdr:to>
      <xdr:col>0</xdr:col>
      <xdr:colOff>1419225</xdr:colOff>
      <xdr:row>5</xdr:row>
      <xdr:rowOff>142875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419225" y="1952625"/>
          <a:ext cx="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9525</xdr:colOff>
      <xdr:row>5</xdr:row>
      <xdr:rowOff>171450</xdr:rowOff>
    </xdr:from>
    <xdr:to>
      <xdr:col>0</xdr:col>
      <xdr:colOff>533400</xdr:colOff>
      <xdr:row>5</xdr:row>
      <xdr:rowOff>171450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9525" y="2105025"/>
          <a:ext cx="5238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1792816</xdr:colOff>
      <xdr:row>4</xdr:row>
      <xdr:rowOff>220134</xdr:rowOff>
    </xdr:from>
    <xdr:to>
      <xdr:col>0</xdr:col>
      <xdr:colOff>2624667</xdr:colOff>
      <xdr:row>5</xdr:row>
      <xdr:rowOff>158749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792816" y="1906059"/>
          <a:ext cx="831851" cy="18626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120650</xdr:rowOff>
    </xdr:from>
    <xdr:to>
      <xdr:col>0</xdr:col>
      <xdr:colOff>1200150</xdr:colOff>
      <xdr:row>5</xdr:row>
      <xdr:rowOff>282575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0" y="2054225"/>
          <a:ext cx="1200150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3</xdr:col>
      <xdr:colOff>342900</xdr:colOff>
      <xdr:row>31</xdr:row>
      <xdr:rowOff>142875</xdr:rowOff>
    </xdr:from>
    <xdr:to>
      <xdr:col>3</xdr:col>
      <xdr:colOff>419100</xdr:colOff>
      <xdr:row>32</xdr:row>
      <xdr:rowOff>3173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4314825" y="10277475"/>
          <a:ext cx="76200" cy="174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342900</xdr:colOff>
      <xdr:row>32</xdr:row>
      <xdr:rowOff>142875</xdr:rowOff>
    </xdr:from>
    <xdr:ext cx="76200" cy="177798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4314825" y="10591800"/>
          <a:ext cx="76200" cy="177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342900</xdr:colOff>
      <xdr:row>32</xdr:row>
      <xdr:rowOff>142875</xdr:rowOff>
    </xdr:from>
    <xdr:ext cx="76200" cy="177798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4314825" y="10591800"/>
          <a:ext cx="76200" cy="177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342900</xdr:colOff>
      <xdr:row>33</xdr:row>
      <xdr:rowOff>142875</xdr:rowOff>
    </xdr:from>
    <xdr:ext cx="76200" cy="177798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4314825" y="10906125"/>
          <a:ext cx="76200" cy="177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43</xdr:row>
      <xdr:rowOff>142875</xdr:rowOff>
    </xdr:from>
    <xdr:to>
      <xdr:col>3</xdr:col>
      <xdr:colOff>419100</xdr:colOff>
      <xdr:row>44</xdr:row>
      <xdr:rowOff>161924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705350" y="12230100"/>
          <a:ext cx="76200" cy="184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1276350</xdr:colOff>
      <xdr:row>5</xdr:row>
      <xdr:rowOff>47625</xdr:rowOff>
    </xdr:from>
    <xdr:to>
      <xdr:col>0</xdr:col>
      <xdr:colOff>1276350</xdr:colOff>
      <xdr:row>5</xdr:row>
      <xdr:rowOff>161925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1762125"/>
          <a:ext cx="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609600</xdr:colOff>
      <xdr:row>5</xdr:row>
      <xdr:rowOff>200025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914525"/>
          <a:ext cx="609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47625</xdr:rowOff>
    </xdr:from>
    <xdr:to>
      <xdr:col>0</xdr:col>
      <xdr:colOff>0</xdr:colOff>
      <xdr:row>5</xdr:row>
      <xdr:rowOff>161925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762125"/>
          <a:ext cx="0" cy="114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609600</xdr:colOff>
      <xdr:row>5</xdr:row>
      <xdr:rowOff>200025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914525"/>
          <a:ext cx="609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0" y="1914525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1209675</xdr:colOff>
      <xdr:row>5</xdr:row>
      <xdr:rowOff>38100</xdr:rowOff>
    </xdr:from>
    <xdr:to>
      <xdr:col>0</xdr:col>
      <xdr:colOff>1209675</xdr:colOff>
      <xdr:row>5</xdr:row>
      <xdr:rowOff>142875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209675" y="1752600"/>
          <a:ext cx="0" cy="104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0" y="1914525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0" y="1914525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0" y="1914525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1419225</xdr:colOff>
      <xdr:row>5</xdr:row>
      <xdr:rowOff>19050</xdr:rowOff>
    </xdr:from>
    <xdr:to>
      <xdr:col>0</xdr:col>
      <xdr:colOff>1419225</xdr:colOff>
      <xdr:row>5</xdr:row>
      <xdr:rowOff>142875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419225" y="1733550"/>
          <a:ext cx="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9525</xdr:colOff>
      <xdr:row>5</xdr:row>
      <xdr:rowOff>171450</xdr:rowOff>
    </xdr:from>
    <xdr:to>
      <xdr:col>0</xdr:col>
      <xdr:colOff>533400</xdr:colOff>
      <xdr:row>5</xdr:row>
      <xdr:rowOff>171450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9525" y="1885950"/>
          <a:ext cx="5238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2269067</xdr:colOff>
      <xdr:row>4</xdr:row>
      <xdr:rowOff>241300</xdr:rowOff>
    </xdr:from>
    <xdr:to>
      <xdr:col>0</xdr:col>
      <xdr:colOff>2897717</xdr:colOff>
      <xdr:row>5</xdr:row>
      <xdr:rowOff>216958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2269067" y="1717675"/>
          <a:ext cx="628650" cy="213784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7408</xdr:colOff>
      <xdr:row>5</xdr:row>
      <xdr:rowOff>120650</xdr:rowOff>
    </xdr:from>
    <xdr:to>
      <xdr:col>0</xdr:col>
      <xdr:colOff>1207558</xdr:colOff>
      <xdr:row>5</xdr:row>
      <xdr:rowOff>282575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7408" y="1835150"/>
          <a:ext cx="1200150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3</xdr:col>
      <xdr:colOff>342900</xdr:colOff>
      <xdr:row>40</xdr:row>
      <xdr:rowOff>142875</xdr:rowOff>
    </xdr:from>
    <xdr:to>
      <xdr:col>3</xdr:col>
      <xdr:colOff>419100</xdr:colOff>
      <xdr:row>41</xdr:row>
      <xdr:rowOff>3173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4352925" y="9915525"/>
          <a:ext cx="76200" cy="174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342900</xdr:colOff>
      <xdr:row>41</xdr:row>
      <xdr:rowOff>142875</xdr:rowOff>
    </xdr:from>
    <xdr:ext cx="76200" cy="177798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4352925" y="10229850"/>
          <a:ext cx="76200" cy="177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342900</xdr:colOff>
      <xdr:row>41</xdr:row>
      <xdr:rowOff>142875</xdr:rowOff>
    </xdr:from>
    <xdr:ext cx="76200" cy="177798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4352925" y="10229850"/>
          <a:ext cx="76200" cy="177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342900</xdr:colOff>
      <xdr:row>42</xdr:row>
      <xdr:rowOff>142875</xdr:rowOff>
    </xdr:from>
    <xdr:ext cx="76200" cy="177798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4352925" y="10544175"/>
          <a:ext cx="76200" cy="177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342900</xdr:colOff>
      <xdr:row>43</xdr:row>
      <xdr:rowOff>142875</xdr:rowOff>
    </xdr:from>
    <xdr:to>
      <xdr:col>3</xdr:col>
      <xdr:colOff>419100</xdr:colOff>
      <xdr:row>44</xdr:row>
      <xdr:rowOff>161923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F1446C4E-1A59-41C0-8A9A-18DBE8490791}"/>
            </a:ext>
          </a:extLst>
        </xdr:cNvPr>
        <xdr:cNvSpPr txBox="1">
          <a:spLocks noChangeArrowheads="1"/>
        </xdr:cNvSpPr>
      </xdr:nvSpPr>
      <xdr:spPr bwMode="auto">
        <a:xfrm>
          <a:off x="4352925" y="11229975"/>
          <a:ext cx="76200" cy="180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6</xdr:row>
      <xdr:rowOff>0</xdr:rowOff>
    </xdr:from>
    <xdr:to>
      <xdr:col>0</xdr:col>
      <xdr:colOff>533400</xdr:colOff>
      <xdr:row>6</xdr:row>
      <xdr:rowOff>142875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476250" y="1962150"/>
          <a:ext cx="571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226483</xdr:colOff>
      <xdr:row>32</xdr:row>
      <xdr:rowOff>0</xdr:rowOff>
    </xdr:from>
    <xdr:to>
      <xdr:col>5</xdr:col>
      <xdr:colOff>302683</xdr:colOff>
      <xdr:row>32</xdr:row>
      <xdr:rowOff>101601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465483" y="10234083"/>
          <a:ext cx="76200" cy="101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295275</xdr:colOff>
      <xdr:row>32</xdr:row>
      <xdr:rowOff>0</xdr:rowOff>
    </xdr:from>
    <xdr:to>
      <xdr:col>6</xdr:col>
      <xdr:colOff>371475</xdr:colOff>
      <xdr:row>32</xdr:row>
      <xdr:rowOff>142875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8105775" y="101346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781175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4</xdr:col>
      <xdr:colOff>342900</xdr:colOff>
      <xdr:row>32</xdr:row>
      <xdr:rowOff>0</xdr:rowOff>
    </xdr:from>
    <xdr:to>
      <xdr:col>4</xdr:col>
      <xdr:colOff>419100</xdr:colOff>
      <xdr:row>32</xdr:row>
      <xdr:rowOff>101601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6991350" y="10134600"/>
          <a:ext cx="76200" cy="101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1209675</xdr:colOff>
      <xdr:row>5</xdr:row>
      <xdr:rowOff>38100</xdr:rowOff>
    </xdr:from>
    <xdr:to>
      <xdr:col>0</xdr:col>
      <xdr:colOff>1209675</xdr:colOff>
      <xdr:row>5</xdr:row>
      <xdr:rowOff>142875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209675" y="1619250"/>
          <a:ext cx="0" cy="104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0" y="1781175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4</xdr:col>
      <xdr:colOff>342900</xdr:colOff>
      <xdr:row>32</xdr:row>
      <xdr:rowOff>0</xdr:rowOff>
    </xdr:from>
    <xdr:to>
      <xdr:col>4</xdr:col>
      <xdr:colOff>419100</xdr:colOff>
      <xdr:row>32</xdr:row>
      <xdr:rowOff>101601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6991350" y="10134600"/>
          <a:ext cx="76200" cy="101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342900</xdr:colOff>
      <xdr:row>32</xdr:row>
      <xdr:rowOff>0</xdr:rowOff>
    </xdr:from>
    <xdr:to>
      <xdr:col>4</xdr:col>
      <xdr:colOff>419100</xdr:colOff>
      <xdr:row>32</xdr:row>
      <xdr:rowOff>101601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6991350" y="10134600"/>
          <a:ext cx="76200" cy="101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0" y="1781175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0</xdr:colOff>
      <xdr:row>5</xdr:row>
      <xdr:rowOff>142875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0" y="1619250"/>
          <a:ext cx="0" cy="104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0" y="1781175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19050</xdr:rowOff>
    </xdr:from>
    <xdr:to>
      <xdr:col>0</xdr:col>
      <xdr:colOff>0</xdr:colOff>
      <xdr:row>5</xdr:row>
      <xdr:rowOff>142875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0" y="1600200"/>
          <a:ext cx="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1419225</xdr:colOff>
      <xdr:row>5</xdr:row>
      <xdr:rowOff>19050</xdr:rowOff>
    </xdr:from>
    <xdr:to>
      <xdr:col>0</xdr:col>
      <xdr:colOff>1419225</xdr:colOff>
      <xdr:row>5</xdr:row>
      <xdr:rowOff>142875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1419225" y="1600200"/>
          <a:ext cx="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9525</xdr:colOff>
      <xdr:row>5</xdr:row>
      <xdr:rowOff>171450</xdr:rowOff>
    </xdr:from>
    <xdr:to>
      <xdr:col>0</xdr:col>
      <xdr:colOff>533400</xdr:colOff>
      <xdr:row>5</xdr:row>
      <xdr:rowOff>171450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9525" y="1752600"/>
          <a:ext cx="5238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2438400</xdr:colOff>
      <xdr:row>5</xdr:row>
      <xdr:rowOff>19050</xdr:rowOff>
    </xdr:from>
    <xdr:to>
      <xdr:col>0</xdr:col>
      <xdr:colOff>3209925</xdr:colOff>
      <xdr:row>5</xdr:row>
      <xdr:rowOff>238125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2438400" y="1600200"/>
          <a:ext cx="771525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28575</xdr:colOff>
      <xdr:row>5</xdr:row>
      <xdr:rowOff>152400</xdr:rowOff>
    </xdr:from>
    <xdr:to>
      <xdr:col>0</xdr:col>
      <xdr:colOff>1228725</xdr:colOff>
      <xdr:row>5</xdr:row>
      <xdr:rowOff>361950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28575" y="1733550"/>
          <a:ext cx="12001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3</xdr:col>
      <xdr:colOff>342900</xdr:colOff>
      <xdr:row>32</xdr:row>
      <xdr:rowOff>142875</xdr:rowOff>
    </xdr:from>
    <xdr:to>
      <xdr:col>3</xdr:col>
      <xdr:colOff>419100</xdr:colOff>
      <xdr:row>33</xdr:row>
      <xdr:rowOff>161924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7B855D2D-96D2-4CB6-B223-0F6F8095E876}"/>
            </a:ext>
          </a:extLst>
        </xdr:cNvPr>
        <xdr:cNvSpPr txBox="1">
          <a:spLocks noChangeArrowheads="1"/>
        </xdr:cNvSpPr>
      </xdr:nvSpPr>
      <xdr:spPr bwMode="auto">
        <a:xfrm>
          <a:off x="4705350" y="14001750"/>
          <a:ext cx="76200" cy="180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342900</xdr:colOff>
      <xdr:row>32</xdr:row>
      <xdr:rowOff>142875</xdr:rowOff>
    </xdr:from>
    <xdr:to>
      <xdr:col>3</xdr:col>
      <xdr:colOff>419100</xdr:colOff>
      <xdr:row>33</xdr:row>
      <xdr:rowOff>161923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9400E18B-232E-40C1-B12A-689F582752A4}"/>
            </a:ext>
          </a:extLst>
        </xdr:cNvPr>
        <xdr:cNvSpPr txBox="1">
          <a:spLocks noChangeArrowheads="1"/>
        </xdr:cNvSpPr>
      </xdr:nvSpPr>
      <xdr:spPr bwMode="auto">
        <a:xfrm>
          <a:off x="4705350" y="14001750"/>
          <a:ext cx="76200" cy="180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5</xdr:row>
      <xdr:rowOff>971550</xdr:rowOff>
    </xdr:from>
    <xdr:to>
      <xdr:col>0</xdr:col>
      <xdr:colOff>533400</xdr:colOff>
      <xdr:row>6</xdr:row>
      <xdr:rowOff>142875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76250" y="2447925"/>
          <a:ext cx="571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342900</xdr:colOff>
      <xdr:row>32</xdr:row>
      <xdr:rowOff>0</xdr:rowOff>
    </xdr:from>
    <xdr:to>
      <xdr:col>4</xdr:col>
      <xdr:colOff>419100</xdr:colOff>
      <xdr:row>32</xdr:row>
      <xdr:rowOff>101601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6905625" y="10620375"/>
          <a:ext cx="76200" cy="101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295275</xdr:colOff>
      <xdr:row>32</xdr:row>
      <xdr:rowOff>0</xdr:rowOff>
    </xdr:from>
    <xdr:to>
      <xdr:col>6</xdr:col>
      <xdr:colOff>371475</xdr:colOff>
      <xdr:row>32</xdr:row>
      <xdr:rowOff>142875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8153400" y="106203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0" y="226695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4</xdr:col>
      <xdr:colOff>342900</xdr:colOff>
      <xdr:row>32</xdr:row>
      <xdr:rowOff>0</xdr:rowOff>
    </xdr:from>
    <xdr:to>
      <xdr:col>4</xdr:col>
      <xdr:colOff>419100</xdr:colOff>
      <xdr:row>32</xdr:row>
      <xdr:rowOff>101601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6905625" y="10620375"/>
          <a:ext cx="76200" cy="101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1209675</xdr:colOff>
      <xdr:row>5</xdr:row>
      <xdr:rowOff>38100</xdr:rowOff>
    </xdr:from>
    <xdr:to>
      <xdr:col>0</xdr:col>
      <xdr:colOff>1209675</xdr:colOff>
      <xdr:row>5</xdr:row>
      <xdr:rowOff>142875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209675" y="2105025"/>
          <a:ext cx="0" cy="104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0" y="226695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4</xdr:col>
      <xdr:colOff>342900</xdr:colOff>
      <xdr:row>32</xdr:row>
      <xdr:rowOff>0</xdr:rowOff>
    </xdr:from>
    <xdr:to>
      <xdr:col>4</xdr:col>
      <xdr:colOff>419100</xdr:colOff>
      <xdr:row>32</xdr:row>
      <xdr:rowOff>101601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6905625" y="10620375"/>
          <a:ext cx="76200" cy="101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342900</xdr:colOff>
      <xdr:row>32</xdr:row>
      <xdr:rowOff>0</xdr:rowOff>
    </xdr:from>
    <xdr:to>
      <xdr:col>4</xdr:col>
      <xdr:colOff>419100</xdr:colOff>
      <xdr:row>32</xdr:row>
      <xdr:rowOff>101601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6905625" y="10620375"/>
          <a:ext cx="76200" cy="101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0" y="226695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0</xdr:colOff>
      <xdr:row>5</xdr:row>
      <xdr:rowOff>142875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0" y="2105025"/>
          <a:ext cx="0" cy="104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0" y="226695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19050</xdr:rowOff>
    </xdr:from>
    <xdr:to>
      <xdr:col>0</xdr:col>
      <xdr:colOff>0</xdr:colOff>
      <xdr:row>5</xdr:row>
      <xdr:rowOff>142875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0" y="2085975"/>
          <a:ext cx="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1419225</xdr:colOff>
      <xdr:row>5</xdr:row>
      <xdr:rowOff>19050</xdr:rowOff>
    </xdr:from>
    <xdr:to>
      <xdr:col>0</xdr:col>
      <xdr:colOff>1419225</xdr:colOff>
      <xdr:row>5</xdr:row>
      <xdr:rowOff>142875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1419225" y="2085975"/>
          <a:ext cx="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9525</xdr:colOff>
      <xdr:row>5</xdr:row>
      <xdr:rowOff>171450</xdr:rowOff>
    </xdr:from>
    <xdr:to>
      <xdr:col>0</xdr:col>
      <xdr:colOff>533400</xdr:colOff>
      <xdr:row>5</xdr:row>
      <xdr:rowOff>171450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9525" y="2238375"/>
          <a:ext cx="5238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2438400</xdr:colOff>
      <xdr:row>5</xdr:row>
      <xdr:rowOff>19050</xdr:rowOff>
    </xdr:from>
    <xdr:to>
      <xdr:col>0</xdr:col>
      <xdr:colOff>3209925</xdr:colOff>
      <xdr:row>5</xdr:row>
      <xdr:rowOff>238125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2438400" y="2085975"/>
          <a:ext cx="771525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28575</xdr:colOff>
      <xdr:row>5</xdr:row>
      <xdr:rowOff>152400</xdr:rowOff>
    </xdr:from>
    <xdr:to>
      <xdr:col>0</xdr:col>
      <xdr:colOff>1228725</xdr:colOff>
      <xdr:row>5</xdr:row>
      <xdr:rowOff>361950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28575" y="2219325"/>
          <a:ext cx="12001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476250</xdr:colOff>
      <xdr:row>5</xdr:row>
      <xdr:rowOff>971550</xdr:rowOff>
    </xdr:from>
    <xdr:to>
      <xdr:col>0</xdr:col>
      <xdr:colOff>533400</xdr:colOff>
      <xdr:row>6</xdr:row>
      <xdr:rowOff>142875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476250" y="2447925"/>
          <a:ext cx="571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</xdr:row>
      <xdr:rowOff>971550</xdr:rowOff>
    </xdr:from>
    <xdr:to>
      <xdr:col>0</xdr:col>
      <xdr:colOff>533400</xdr:colOff>
      <xdr:row>6</xdr:row>
      <xdr:rowOff>142875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476250" y="2447925"/>
          <a:ext cx="571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</xdr:row>
      <xdr:rowOff>971550</xdr:rowOff>
    </xdr:from>
    <xdr:to>
      <xdr:col>0</xdr:col>
      <xdr:colOff>533400</xdr:colOff>
      <xdr:row>6</xdr:row>
      <xdr:rowOff>142875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476250" y="2447925"/>
          <a:ext cx="571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</xdr:row>
      <xdr:rowOff>971550</xdr:rowOff>
    </xdr:from>
    <xdr:to>
      <xdr:col>0</xdr:col>
      <xdr:colOff>533400</xdr:colOff>
      <xdr:row>6</xdr:row>
      <xdr:rowOff>142875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476250" y="2447925"/>
          <a:ext cx="571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1466850</xdr:colOff>
      <xdr:row>6</xdr:row>
      <xdr:rowOff>57150</xdr:rowOff>
    </xdr:from>
    <xdr:to>
      <xdr:col>0</xdr:col>
      <xdr:colOff>1524000</xdr:colOff>
      <xdr:row>6</xdr:row>
      <xdr:rowOff>200025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1466850" y="2505075"/>
          <a:ext cx="571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476250</xdr:colOff>
      <xdr:row>6</xdr:row>
      <xdr:rowOff>0</xdr:rowOff>
    </xdr:from>
    <xdr:ext cx="57150" cy="142875"/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476250" y="1962150"/>
          <a:ext cx="571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342900</xdr:colOff>
      <xdr:row>32</xdr:row>
      <xdr:rowOff>142875</xdr:rowOff>
    </xdr:from>
    <xdr:to>
      <xdr:col>3</xdr:col>
      <xdr:colOff>419100</xdr:colOff>
      <xdr:row>33</xdr:row>
      <xdr:rowOff>161924</xdr:rowOff>
    </xdr:to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4DE59367-9EAF-46EB-86B6-F0CAF801BAA1}"/>
            </a:ext>
          </a:extLst>
        </xdr:cNvPr>
        <xdr:cNvSpPr txBox="1">
          <a:spLocks noChangeArrowheads="1"/>
        </xdr:cNvSpPr>
      </xdr:nvSpPr>
      <xdr:spPr bwMode="auto">
        <a:xfrm>
          <a:off x="6410325" y="10620375"/>
          <a:ext cx="76200" cy="180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342900</xdr:colOff>
      <xdr:row>32</xdr:row>
      <xdr:rowOff>142875</xdr:rowOff>
    </xdr:from>
    <xdr:to>
      <xdr:col>3</xdr:col>
      <xdr:colOff>419100</xdr:colOff>
      <xdr:row>33</xdr:row>
      <xdr:rowOff>161923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C42E27D1-5612-46C5-A6A1-D29419305179}"/>
            </a:ext>
          </a:extLst>
        </xdr:cNvPr>
        <xdr:cNvSpPr txBox="1">
          <a:spLocks noChangeArrowheads="1"/>
        </xdr:cNvSpPr>
      </xdr:nvSpPr>
      <xdr:spPr bwMode="auto">
        <a:xfrm>
          <a:off x="6410325" y="10620375"/>
          <a:ext cx="76200" cy="180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5</xdr:row>
      <xdr:rowOff>971550</xdr:rowOff>
    </xdr:from>
    <xdr:to>
      <xdr:col>0</xdr:col>
      <xdr:colOff>533400</xdr:colOff>
      <xdr:row>6</xdr:row>
      <xdr:rowOff>142875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76250" y="2447925"/>
          <a:ext cx="571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342900</xdr:colOff>
      <xdr:row>22</xdr:row>
      <xdr:rowOff>0</xdr:rowOff>
    </xdr:from>
    <xdr:to>
      <xdr:col>4</xdr:col>
      <xdr:colOff>419100</xdr:colOff>
      <xdr:row>22</xdr:row>
      <xdr:rowOff>101601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6905625" y="7477125"/>
          <a:ext cx="76200" cy="101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295275</xdr:colOff>
      <xdr:row>22</xdr:row>
      <xdr:rowOff>0</xdr:rowOff>
    </xdr:from>
    <xdr:to>
      <xdr:col>6</xdr:col>
      <xdr:colOff>371475</xdr:colOff>
      <xdr:row>22</xdr:row>
      <xdr:rowOff>142875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8153400" y="747712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0" y="226695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4</xdr:col>
      <xdr:colOff>342900</xdr:colOff>
      <xdr:row>22</xdr:row>
      <xdr:rowOff>0</xdr:rowOff>
    </xdr:from>
    <xdr:to>
      <xdr:col>4</xdr:col>
      <xdr:colOff>419100</xdr:colOff>
      <xdr:row>22</xdr:row>
      <xdr:rowOff>101601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6905625" y="7477125"/>
          <a:ext cx="76200" cy="101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1209675</xdr:colOff>
      <xdr:row>5</xdr:row>
      <xdr:rowOff>38100</xdr:rowOff>
    </xdr:from>
    <xdr:to>
      <xdr:col>0</xdr:col>
      <xdr:colOff>1209675</xdr:colOff>
      <xdr:row>5</xdr:row>
      <xdr:rowOff>142875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209675" y="2105025"/>
          <a:ext cx="0" cy="104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0" y="226695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4</xdr:col>
      <xdr:colOff>342900</xdr:colOff>
      <xdr:row>22</xdr:row>
      <xdr:rowOff>0</xdr:rowOff>
    </xdr:from>
    <xdr:to>
      <xdr:col>4</xdr:col>
      <xdr:colOff>419100</xdr:colOff>
      <xdr:row>22</xdr:row>
      <xdr:rowOff>101601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6905625" y="7477125"/>
          <a:ext cx="76200" cy="101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342900</xdr:colOff>
      <xdr:row>22</xdr:row>
      <xdr:rowOff>0</xdr:rowOff>
    </xdr:from>
    <xdr:to>
      <xdr:col>4</xdr:col>
      <xdr:colOff>419100</xdr:colOff>
      <xdr:row>22</xdr:row>
      <xdr:rowOff>101601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6905625" y="7477125"/>
          <a:ext cx="76200" cy="101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0" y="226695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0</xdr:colOff>
      <xdr:row>5</xdr:row>
      <xdr:rowOff>142875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0" y="2105025"/>
          <a:ext cx="0" cy="104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200025</xdr:rowOff>
    </xdr:from>
    <xdr:to>
      <xdr:col>0</xdr:col>
      <xdr:colOff>533400</xdr:colOff>
      <xdr:row>5</xdr:row>
      <xdr:rowOff>200025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0" y="226695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0</xdr:colOff>
      <xdr:row>5</xdr:row>
      <xdr:rowOff>19050</xdr:rowOff>
    </xdr:from>
    <xdr:to>
      <xdr:col>0</xdr:col>
      <xdr:colOff>0</xdr:colOff>
      <xdr:row>5</xdr:row>
      <xdr:rowOff>142875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0" y="2085975"/>
          <a:ext cx="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1419225</xdr:colOff>
      <xdr:row>5</xdr:row>
      <xdr:rowOff>19050</xdr:rowOff>
    </xdr:from>
    <xdr:to>
      <xdr:col>0</xdr:col>
      <xdr:colOff>1419225</xdr:colOff>
      <xdr:row>5</xdr:row>
      <xdr:rowOff>142875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1419225" y="2085975"/>
          <a:ext cx="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9525</xdr:colOff>
      <xdr:row>5</xdr:row>
      <xdr:rowOff>171450</xdr:rowOff>
    </xdr:from>
    <xdr:to>
      <xdr:col>0</xdr:col>
      <xdr:colOff>533400</xdr:colOff>
      <xdr:row>5</xdr:row>
      <xdr:rowOff>171450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9525" y="2238375"/>
          <a:ext cx="5238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2438400</xdr:colOff>
      <xdr:row>5</xdr:row>
      <xdr:rowOff>19050</xdr:rowOff>
    </xdr:from>
    <xdr:to>
      <xdr:col>0</xdr:col>
      <xdr:colOff>3209925</xdr:colOff>
      <xdr:row>5</xdr:row>
      <xdr:rowOff>238125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2438400" y="2085975"/>
          <a:ext cx="771525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Диаметр </a:t>
          </a:r>
          <a:endParaRPr lang="ru-RU"/>
        </a:p>
      </xdr:txBody>
    </xdr:sp>
    <xdr:clientData/>
  </xdr:twoCellAnchor>
  <xdr:twoCellAnchor editAs="oneCell">
    <xdr:from>
      <xdr:col>0</xdr:col>
      <xdr:colOff>28575</xdr:colOff>
      <xdr:row>5</xdr:row>
      <xdr:rowOff>152400</xdr:rowOff>
    </xdr:from>
    <xdr:to>
      <xdr:col>0</xdr:col>
      <xdr:colOff>1228725</xdr:colOff>
      <xdr:row>5</xdr:row>
      <xdr:rowOff>361950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28575" y="2219325"/>
          <a:ext cx="12001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Наименование</a:t>
          </a:r>
          <a:endParaRPr lang="ru-RU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ru-RU"/>
        </a:p>
      </xdr:txBody>
    </xdr:sp>
    <xdr:clientData/>
  </xdr:twoCellAnchor>
  <xdr:twoCellAnchor editAs="oneCell">
    <xdr:from>
      <xdr:col>0</xdr:col>
      <xdr:colOff>476250</xdr:colOff>
      <xdr:row>5</xdr:row>
      <xdr:rowOff>971550</xdr:rowOff>
    </xdr:from>
    <xdr:to>
      <xdr:col>0</xdr:col>
      <xdr:colOff>533400</xdr:colOff>
      <xdr:row>6</xdr:row>
      <xdr:rowOff>142875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476250" y="2447925"/>
          <a:ext cx="571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</xdr:row>
      <xdr:rowOff>971550</xdr:rowOff>
    </xdr:from>
    <xdr:to>
      <xdr:col>0</xdr:col>
      <xdr:colOff>533400</xdr:colOff>
      <xdr:row>6</xdr:row>
      <xdr:rowOff>142875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476250" y="2447925"/>
          <a:ext cx="571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</xdr:row>
      <xdr:rowOff>971550</xdr:rowOff>
    </xdr:from>
    <xdr:to>
      <xdr:col>0</xdr:col>
      <xdr:colOff>533400</xdr:colOff>
      <xdr:row>6</xdr:row>
      <xdr:rowOff>142875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476250" y="2447925"/>
          <a:ext cx="571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5</xdr:row>
      <xdr:rowOff>971550</xdr:rowOff>
    </xdr:from>
    <xdr:to>
      <xdr:col>0</xdr:col>
      <xdr:colOff>533400</xdr:colOff>
      <xdr:row>6</xdr:row>
      <xdr:rowOff>142875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476250" y="2447925"/>
          <a:ext cx="571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1498600</xdr:colOff>
      <xdr:row>6</xdr:row>
      <xdr:rowOff>46567</xdr:rowOff>
    </xdr:from>
    <xdr:to>
      <xdr:col>0</xdr:col>
      <xdr:colOff>1555750</xdr:colOff>
      <xdr:row>6</xdr:row>
      <xdr:rowOff>189442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1498600" y="1951567"/>
          <a:ext cx="571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1"/>
  <sheetViews>
    <sheetView workbookViewId="0">
      <selection activeCell="E28" sqref="E28"/>
    </sheetView>
  </sheetViews>
  <sheetFormatPr defaultRowHeight="12.75" x14ac:dyDescent="0.2"/>
  <cols>
    <col min="1" max="1" width="23.42578125" customWidth="1"/>
    <col min="2" max="2" width="20.7109375" customWidth="1"/>
    <col min="3" max="3" width="19.85546875" customWidth="1"/>
  </cols>
  <sheetData>
    <row r="2" spans="1:2" s="39" customFormat="1" ht="15.75" x14ac:dyDescent="0.25">
      <c r="A2" s="43" t="s">
        <v>42</v>
      </c>
    </row>
    <row r="3" spans="1:2" s="39" customFormat="1" ht="15.75" x14ac:dyDescent="0.25">
      <c r="A3" s="38" t="s">
        <v>43</v>
      </c>
    </row>
    <row r="4" spans="1:2" s="39" customFormat="1" ht="15.75" x14ac:dyDescent="0.25">
      <c r="A4" s="38" t="s">
        <v>133</v>
      </c>
    </row>
    <row r="7" spans="1:2" ht="15.75" x14ac:dyDescent="0.25">
      <c r="A7" s="43" t="s">
        <v>47</v>
      </c>
    </row>
    <row r="8" spans="1:2" ht="15.75" x14ac:dyDescent="0.25">
      <c r="A8" s="43" t="s">
        <v>46</v>
      </c>
    </row>
    <row r="9" spans="1:2" ht="18" x14ac:dyDescent="0.25">
      <c r="A9" s="41" t="s">
        <v>44</v>
      </c>
      <c r="B9" s="41" t="s">
        <v>45</v>
      </c>
    </row>
    <row r="10" spans="1:2" ht="18" x14ac:dyDescent="0.25">
      <c r="A10" s="40" t="s">
        <v>36</v>
      </c>
      <c r="B10" s="42">
        <v>1.1000000000000001</v>
      </c>
    </row>
    <row r="11" spans="1:2" ht="18" x14ac:dyDescent="0.25">
      <c r="A11" s="40" t="s">
        <v>37</v>
      </c>
      <c r="B11" s="42">
        <v>0.9</v>
      </c>
    </row>
    <row r="12" spans="1:2" ht="18" x14ac:dyDescent="0.25">
      <c r="A12" s="40" t="s">
        <v>38</v>
      </c>
      <c r="B12" s="42">
        <v>0.9</v>
      </c>
    </row>
    <row r="13" spans="1:2" ht="18" x14ac:dyDescent="0.25">
      <c r="A13" s="40" t="s">
        <v>40</v>
      </c>
      <c r="B13" s="42">
        <v>0.8</v>
      </c>
    </row>
    <row r="14" spans="1:2" ht="18" x14ac:dyDescent="0.25">
      <c r="A14" s="40" t="s">
        <v>41</v>
      </c>
      <c r="B14" s="42">
        <v>1</v>
      </c>
    </row>
    <row r="15" spans="1:2" ht="18" x14ac:dyDescent="0.25">
      <c r="A15" s="40" t="s">
        <v>50</v>
      </c>
      <c r="B15" s="42">
        <v>1.2</v>
      </c>
    </row>
    <row r="16" spans="1:2" ht="18" x14ac:dyDescent="0.25">
      <c r="A16" s="40" t="s">
        <v>39</v>
      </c>
      <c r="B16" s="42">
        <v>0.8</v>
      </c>
    </row>
    <row r="18" spans="1:2" ht="15.75" x14ac:dyDescent="0.25">
      <c r="A18" s="43" t="s">
        <v>48</v>
      </c>
    </row>
    <row r="19" spans="1:2" ht="15.75" x14ac:dyDescent="0.25">
      <c r="A19" s="43" t="s">
        <v>46</v>
      </c>
    </row>
    <row r="20" spans="1:2" ht="18" x14ac:dyDescent="0.25">
      <c r="A20" s="41" t="s">
        <v>44</v>
      </c>
      <c r="B20" s="41" t="s">
        <v>45</v>
      </c>
    </row>
    <row r="21" spans="1:2" ht="18" x14ac:dyDescent="0.25">
      <c r="A21" s="40" t="s">
        <v>49</v>
      </c>
      <c r="B21" s="42">
        <v>0.9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5"/>
  <sheetViews>
    <sheetView tabSelected="1" zoomScaleNormal="100" workbookViewId="0">
      <pane xSplit="1" ySplit="5" topLeftCell="B6" activePane="bottomRight" state="frozen"/>
      <selection activeCell="S13" sqref="S13"/>
      <selection pane="topRight" activeCell="S13" sqref="S13"/>
      <selection pane="bottomLeft" activeCell="S13" sqref="S13"/>
      <selection pane="bottomRight" activeCell="V14" sqref="V14"/>
    </sheetView>
  </sheetViews>
  <sheetFormatPr defaultRowHeight="12.75" x14ac:dyDescent="0.2"/>
  <cols>
    <col min="1" max="1" width="32" customWidth="1"/>
    <col min="2" max="17" width="7.7109375" customWidth="1"/>
  </cols>
  <sheetData>
    <row r="1" spans="1:18" ht="18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23.25" x14ac:dyDescent="0.3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8" ht="36" customHeight="1" x14ac:dyDescent="0.25">
      <c r="A3" s="49" t="s">
        <v>136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8" ht="33" customHeight="1" x14ac:dyDescent="0.25">
      <c r="A4" s="47" t="s">
        <v>2</v>
      </c>
      <c r="B4" s="47"/>
      <c r="C4" s="47"/>
      <c r="D4" s="1"/>
      <c r="E4" s="1"/>
      <c r="F4" s="1"/>
      <c r="G4" s="1"/>
      <c r="H4" s="1"/>
      <c r="I4" s="1"/>
      <c r="J4" s="1"/>
      <c r="K4" s="1"/>
      <c r="L4" s="1"/>
      <c r="M4" s="1"/>
      <c r="O4" s="2"/>
      <c r="P4" s="2"/>
      <c r="Q4" s="3" t="s">
        <v>153</v>
      </c>
      <c r="R4" s="2"/>
    </row>
    <row r="5" spans="1:18" ht="24" customHeight="1" x14ac:dyDescent="0.2">
      <c r="A5" s="59" t="s">
        <v>1</v>
      </c>
      <c r="B5" s="60">
        <v>80</v>
      </c>
      <c r="C5" s="61">
        <v>100</v>
      </c>
      <c r="D5" s="61">
        <v>120</v>
      </c>
      <c r="E5" s="61">
        <v>130</v>
      </c>
      <c r="F5" s="61">
        <v>140</v>
      </c>
      <c r="G5" s="61">
        <v>150</v>
      </c>
      <c r="H5" s="61">
        <v>160</v>
      </c>
      <c r="I5" s="61">
        <v>180</v>
      </c>
      <c r="J5" s="61">
        <v>200</v>
      </c>
      <c r="K5" s="61">
        <v>220</v>
      </c>
      <c r="L5" s="61">
        <v>230</v>
      </c>
      <c r="M5" s="61">
        <v>250</v>
      </c>
      <c r="N5" s="61">
        <v>300</v>
      </c>
      <c r="O5" s="62">
        <v>310</v>
      </c>
      <c r="P5" s="61">
        <v>350</v>
      </c>
      <c r="Q5" s="62">
        <v>400</v>
      </c>
    </row>
    <row r="6" spans="1:18" x14ac:dyDescent="0.2">
      <c r="A6" s="63" t="s">
        <v>112</v>
      </c>
      <c r="B6" s="4">
        <v>12.73</v>
      </c>
      <c r="C6" s="4">
        <v>14.003000000000002</v>
      </c>
      <c r="D6" s="4">
        <v>15.403300000000003</v>
      </c>
      <c r="E6" s="4">
        <v>16.943630000000006</v>
      </c>
      <c r="F6" s="4">
        <v>18.637993000000009</v>
      </c>
      <c r="G6" s="4">
        <v>20.501792300000012</v>
      </c>
      <c r="H6" s="4">
        <v>22.551971530000017</v>
      </c>
      <c r="I6" s="4">
        <v>24.807168683000022</v>
      </c>
      <c r="J6" s="4">
        <v>27.287885551300025</v>
      </c>
      <c r="K6" s="4">
        <v>30.016674106430031</v>
      </c>
      <c r="L6" s="4">
        <v>33.01834151707304</v>
      </c>
      <c r="M6" s="4">
        <v>36.320175668780344</v>
      </c>
      <c r="N6" s="4">
        <v>39.952193235658385</v>
      </c>
      <c r="O6" s="4">
        <v>43.947412559224226</v>
      </c>
      <c r="P6" s="4">
        <v>48.342153815146652</v>
      </c>
      <c r="Q6" s="4">
        <v>53.176369196661319</v>
      </c>
    </row>
    <row r="7" spans="1:18" ht="16.5" customHeight="1" x14ac:dyDescent="0.2">
      <c r="A7" s="63" t="s">
        <v>113</v>
      </c>
      <c r="B7" s="46">
        <v>15.276</v>
      </c>
      <c r="C7" s="46">
        <v>16.803600000000003</v>
      </c>
      <c r="D7" s="46">
        <v>18.483960000000003</v>
      </c>
      <c r="E7" s="46">
        <v>20.332356000000008</v>
      </c>
      <c r="F7" s="46">
        <v>22.365591600000009</v>
      </c>
      <c r="G7" s="46">
        <v>24.602150760000015</v>
      </c>
      <c r="H7" s="46">
        <v>27.062365836000019</v>
      </c>
      <c r="I7" s="46">
        <v>29.768602419600025</v>
      </c>
      <c r="J7" s="46">
        <v>32.745462661560026</v>
      </c>
      <c r="K7" s="46">
        <v>36.020008927716034</v>
      </c>
      <c r="L7" s="46">
        <v>39.622009820487648</v>
      </c>
      <c r="M7" s="46">
        <v>43.584210802536411</v>
      </c>
      <c r="N7" s="46">
        <v>47.94263188279006</v>
      </c>
      <c r="O7" s="46">
        <v>52.736895071069071</v>
      </c>
      <c r="P7" s="46">
        <v>58.01058457817598</v>
      </c>
      <c r="Q7" s="46">
        <v>63.811643035993583</v>
      </c>
    </row>
    <row r="8" spans="1:18" ht="24" x14ac:dyDescent="0.2">
      <c r="A8" s="63" t="s">
        <v>114</v>
      </c>
      <c r="B8" s="46">
        <v>18.331199999999999</v>
      </c>
      <c r="C8" s="46">
        <v>20.164320000000004</v>
      </c>
      <c r="D8" s="46">
        <v>22.180752000000002</v>
      </c>
      <c r="E8" s="46">
        <v>24.39882720000001</v>
      </c>
      <c r="F8" s="46">
        <v>26.83870992000001</v>
      </c>
      <c r="G8" s="46">
        <v>29.522580912000016</v>
      </c>
      <c r="H8" s="46">
        <v>32.474839003200024</v>
      </c>
      <c r="I8" s="46">
        <v>35.72232290352003</v>
      </c>
      <c r="J8" s="46">
        <v>39.294555193872029</v>
      </c>
      <c r="K8" s="46">
        <v>43.22401071325924</v>
      </c>
      <c r="L8" s="46">
        <v>47.546411784585175</v>
      </c>
      <c r="M8" s="46">
        <v>52.301052963043695</v>
      </c>
      <c r="N8" s="46">
        <v>57.531158259348068</v>
      </c>
      <c r="O8" s="46">
        <v>63.284274085282881</v>
      </c>
      <c r="P8" s="46">
        <v>69.612701493811173</v>
      </c>
      <c r="Q8" s="46">
        <v>76.573971643192294</v>
      </c>
    </row>
    <row r="9" spans="1:18" ht="16.5" customHeight="1" x14ac:dyDescent="0.2">
      <c r="A9" s="63" t="s">
        <v>125</v>
      </c>
      <c r="B9" s="46">
        <v>39.650000000000006</v>
      </c>
      <c r="C9" s="46">
        <v>40.923000000000002</v>
      </c>
      <c r="D9" s="46">
        <v>42.323300000000003</v>
      </c>
      <c r="E9" s="46">
        <v>43.863630000000008</v>
      </c>
      <c r="F9" s="46">
        <v>45.55799300000001</v>
      </c>
      <c r="G9" s="46">
        <v>47.421792300000014</v>
      </c>
      <c r="H9" s="46">
        <v>49.471971530000019</v>
      </c>
      <c r="I9" s="46">
        <v>51.727168683000023</v>
      </c>
      <c r="J9" s="46">
        <v>54.207885551300024</v>
      </c>
      <c r="K9" s="46">
        <v>56.936674106430033</v>
      </c>
      <c r="L9" s="46">
        <v>59.938341517073042</v>
      </c>
      <c r="M9" s="46">
        <v>63.240175668780346</v>
      </c>
      <c r="N9" s="46">
        <v>66.872193235658386</v>
      </c>
      <c r="O9" s="46">
        <v>70.867412559224221</v>
      </c>
      <c r="P9" s="46">
        <v>75.262153815146661</v>
      </c>
      <c r="Q9" s="46">
        <v>80.096369196661328</v>
      </c>
    </row>
    <row r="10" spans="1:18" x14ac:dyDescent="0.2">
      <c r="A10" s="63" t="s">
        <v>126</v>
      </c>
      <c r="B10" s="46">
        <v>49.03</v>
      </c>
      <c r="C10" s="46">
        <v>50.302999999999997</v>
      </c>
      <c r="D10" s="46">
        <v>51.703299999999999</v>
      </c>
      <c r="E10" s="46">
        <v>53.243630000000003</v>
      </c>
      <c r="F10" s="46">
        <v>54.937993000000006</v>
      </c>
      <c r="G10" s="46">
        <v>56.80179230000001</v>
      </c>
      <c r="H10" s="46">
        <v>58.851971530000014</v>
      </c>
      <c r="I10" s="46">
        <v>61.107168683000019</v>
      </c>
      <c r="J10" s="46">
        <v>63.587885551300019</v>
      </c>
      <c r="K10" s="46">
        <v>66.316674106430028</v>
      </c>
      <c r="L10" s="46">
        <v>69.318341517073037</v>
      </c>
      <c r="M10" s="46">
        <v>72.620175668780348</v>
      </c>
      <c r="N10" s="46">
        <v>76.252193235658382</v>
      </c>
      <c r="O10" s="46">
        <v>80.247412559224216</v>
      </c>
      <c r="P10" s="46">
        <v>84.642153815146656</v>
      </c>
      <c r="Q10" s="46">
        <v>89.476369196661324</v>
      </c>
    </row>
    <row r="11" spans="1:18" x14ac:dyDescent="0.2">
      <c r="A11" s="63" t="s">
        <v>127</v>
      </c>
      <c r="B11" s="46">
        <v>58.769999999999996</v>
      </c>
      <c r="C11" s="46">
        <v>60.042999999999999</v>
      </c>
      <c r="D11" s="46">
        <v>61.443300000000001</v>
      </c>
      <c r="E11" s="46">
        <v>62.983630000000005</v>
      </c>
      <c r="F11" s="46">
        <v>64.677993000000015</v>
      </c>
      <c r="G11" s="46">
        <v>66.541792300000012</v>
      </c>
      <c r="H11" s="46">
        <v>68.591971530000023</v>
      </c>
      <c r="I11" s="46">
        <v>70.847168683000021</v>
      </c>
      <c r="J11" s="46">
        <v>73.327885551300028</v>
      </c>
      <c r="K11" s="46">
        <v>76.056674106430023</v>
      </c>
      <c r="L11" s="46">
        <v>79.058341517073046</v>
      </c>
      <c r="M11" s="46">
        <v>82.360175668780343</v>
      </c>
      <c r="N11" s="46">
        <v>85.992193235658391</v>
      </c>
      <c r="O11" s="46">
        <v>89.987412559224225</v>
      </c>
      <c r="P11" s="46">
        <v>94.382153815146651</v>
      </c>
      <c r="Q11" s="46">
        <v>99.216369196661319</v>
      </c>
    </row>
    <row r="12" spans="1:18" x14ac:dyDescent="0.2">
      <c r="A12" s="63" t="s">
        <v>115</v>
      </c>
      <c r="B12" s="46">
        <v>5.14</v>
      </c>
      <c r="C12" s="46">
        <v>5.3456000000000001</v>
      </c>
      <c r="D12" s="46">
        <v>5.8801600000000009</v>
      </c>
      <c r="E12" s="46">
        <v>6.4681760000000015</v>
      </c>
      <c r="F12" s="46">
        <v>7.1149936000000018</v>
      </c>
      <c r="G12" s="46">
        <v>7.8264929600000031</v>
      </c>
      <c r="H12" s="46">
        <v>8.6091422560000037</v>
      </c>
      <c r="I12" s="46">
        <v>9.4700564816000057</v>
      </c>
      <c r="J12" s="46">
        <v>10.417062129760007</v>
      </c>
      <c r="K12" s="46">
        <v>11.458768342736008</v>
      </c>
      <c r="L12" s="46">
        <v>12.60464517700961</v>
      </c>
      <c r="M12" s="46">
        <v>13.865109694710572</v>
      </c>
      <c r="N12" s="46">
        <v>15.25162066418163</v>
      </c>
      <c r="O12" s="46">
        <v>16.776782730599795</v>
      </c>
      <c r="P12" s="46">
        <v>18.454461003659777</v>
      </c>
      <c r="Q12" s="46">
        <v>20.299907104025756</v>
      </c>
    </row>
    <row r="13" spans="1:18" x14ac:dyDescent="0.2">
      <c r="A13" s="63" t="s">
        <v>128</v>
      </c>
      <c r="B13" s="46">
        <v>15.419999999999998</v>
      </c>
      <c r="C13" s="46">
        <v>16.036799999999999</v>
      </c>
      <c r="D13" s="46">
        <v>17.640480000000004</v>
      </c>
      <c r="E13" s="46">
        <v>19.404528000000006</v>
      </c>
      <c r="F13" s="46">
        <v>21.344980800000005</v>
      </c>
      <c r="G13" s="46">
        <v>23.479478880000009</v>
      </c>
      <c r="H13" s="46">
        <v>25.827426768000009</v>
      </c>
      <c r="I13" s="46">
        <v>28.410169444800019</v>
      </c>
      <c r="J13" s="46">
        <v>31.251186389280022</v>
      </c>
      <c r="K13" s="46">
        <v>34.376305028208023</v>
      </c>
      <c r="L13" s="46">
        <v>37.813935531028832</v>
      </c>
      <c r="M13" s="46">
        <v>41.59532908413172</v>
      </c>
      <c r="N13" s="46">
        <v>45.754861992544889</v>
      </c>
      <c r="O13" s="46">
        <v>50.330348191799388</v>
      </c>
      <c r="P13" s="46">
        <v>55.363383010979334</v>
      </c>
      <c r="Q13" s="46">
        <v>60.899721312077268</v>
      </c>
    </row>
    <row r="14" spans="1:18" x14ac:dyDescent="0.2">
      <c r="A14" s="63" t="s">
        <v>116</v>
      </c>
      <c r="B14" s="46">
        <v>12.73</v>
      </c>
      <c r="C14" s="46">
        <v>14.003000000000002</v>
      </c>
      <c r="D14" s="46">
        <v>15.403300000000003</v>
      </c>
      <c r="E14" s="46">
        <v>16.943630000000006</v>
      </c>
      <c r="F14" s="46">
        <v>18.637993000000009</v>
      </c>
      <c r="G14" s="46">
        <v>20.501792300000012</v>
      </c>
      <c r="H14" s="46">
        <v>22.551971530000017</v>
      </c>
      <c r="I14" s="46">
        <v>24.807168683000022</v>
      </c>
      <c r="J14" s="46">
        <v>27.287885551300025</v>
      </c>
      <c r="K14" s="46">
        <v>30.016674106430031</v>
      </c>
      <c r="L14" s="46">
        <v>33.01834151707304</v>
      </c>
      <c r="M14" s="46">
        <v>36.320175668780344</v>
      </c>
      <c r="N14" s="46">
        <v>39.952193235658385</v>
      </c>
      <c r="O14" s="46">
        <v>43.947412559224226</v>
      </c>
      <c r="P14" s="46">
        <v>48.342153815146652</v>
      </c>
      <c r="Q14" s="46">
        <v>53.176369196661319</v>
      </c>
    </row>
    <row r="15" spans="1:18" x14ac:dyDescent="0.2">
      <c r="A15" s="63" t="s">
        <v>117</v>
      </c>
      <c r="B15" s="46">
        <v>12.73</v>
      </c>
      <c r="C15" s="46">
        <v>14.003000000000002</v>
      </c>
      <c r="D15" s="46">
        <v>15.403300000000003</v>
      </c>
      <c r="E15" s="46">
        <v>16.943630000000006</v>
      </c>
      <c r="F15" s="46">
        <v>18.637993000000009</v>
      </c>
      <c r="G15" s="46">
        <v>20.501792300000012</v>
      </c>
      <c r="H15" s="46">
        <v>22.551971530000017</v>
      </c>
      <c r="I15" s="46">
        <v>24.807168683000022</v>
      </c>
      <c r="J15" s="46">
        <v>27.287885551300025</v>
      </c>
      <c r="K15" s="46">
        <v>30.016674106430031</v>
      </c>
      <c r="L15" s="46">
        <v>33.01834151707304</v>
      </c>
      <c r="M15" s="46">
        <v>36.320175668780344</v>
      </c>
      <c r="N15" s="46">
        <v>39.952193235658385</v>
      </c>
      <c r="O15" s="46">
        <v>43.947412559224226</v>
      </c>
      <c r="P15" s="46">
        <v>48.342153815146652</v>
      </c>
      <c r="Q15" s="46">
        <v>53.176369196661319</v>
      </c>
    </row>
    <row r="16" spans="1:18" x14ac:dyDescent="0.2">
      <c r="A16" s="63" t="s">
        <v>118</v>
      </c>
      <c r="B16" s="46">
        <v>2.94</v>
      </c>
      <c r="C16" s="46">
        <v>3.68</v>
      </c>
      <c r="D16" s="46">
        <v>4.42</v>
      </c>
      <c r="E16" s="46">
        <v>4.7699999999999996</v>
      </c>
      <c r="F16" s="46">
        <v>4.68</v>
      </c>
      <c r="G16" s="46">
        <v>5.5</v>
      </c>
      <c r="H16" s="46">
        <v>5.88</v>
      </c>
      <c r="I16" s="46">
        <v>6.62</v>
      </c>
      <c r="J16" s="46">
        <v>7.35</v>
      </c>
      <c r="K16" s="46">
        <v>8.09</v>
      </c>
      <c r="L16" s="46">
        <v>8.4499999999999993</v>
      </c>
      <c r="M16" s="46">
        <v>9.19</v>
      </c>
      <c r="N16" s="46">
        <v>11.04</v>
      </c>
      <c r="O16" s="46"/>
      <c r="P16" s="58">
        <v>12.86</v>
      </c>
      <c r="Q16" s="58">
        <v>14.69</v>
      </c>
    </row>
    <row r="17" spans="1:17" ht="24" x14ac:dyDescent="0.2">
      <c r="A17" s="63" t="s">
        <v>119</v>
      </c>
      <c r="B17" s="46">
        <v>13.46</v>
      </c>
      <c r="C17" s="46">
        <v>13.46</v>
      </c>
      <c r="D17" s="46">
        <v>13.46</v>
      </c>
      <c r="E17" s="46">
        <v>13.46</v>
      </c>
      <c r="F17" s="46">
        <v>13.46</v>
      </c>
      <c r="G17" s="46">
        <v>13.46</v>
      </c>
      <c r="H17" s="46">
        <v>13.46</v>
      </c>
      <c r="I17" s="46">
        <v>13.46</v>
      </c>
      <c r="J17" s="46">
        <v>13.46</v>
      </c>
      <c r="K17" s="46">
        <v>13.46</v>
      </c>
      <c r="L17" s="46">
        <v>13.46</v>
      </c>
      <c r="M17" s="46">
        <v>13.46</v>
      </c>
      <c r="N17" s="46">
        <v>13.46</v>
      </c>
      <c r="O17" s="46">
        <v>13.46</v>
      </c>
      <c r="P17" s="46">
        <v>13.46</v>
      </c>
      <c r="Q17" s="46">
        <v>13.46</v>
      </c>
    </row>
    <row r="18" spans="1:17" ht="24" x14ac:dyDescent="0.2">
      <c r="A18" s="63" t="s">
        <v>120</v>
      </c>
      <c r="B18" s="46">
        <v>18.149999999999999</v>
      </c>
      <c r="C18" s="46">
        <v>18.149999999999999</v>
      </c>
      <c r="D18" s="46">
        <v>18.149999999999999</v>
      </c>
      <c r="E18" s="46">
        <v>18.149999999999999</v>
      </c>
      <c r="F18" s="46">
        <v>18.149999999999999</v>
      </c>
      <c r="G18" s="46">
        <v>18.149999999999999</v>
      </c>
      <c r="H18" s="46">
        <v>18.149999999999999</v>
      </c>
      <c r="I18" s="46">
        <v>18.149999999999999</v>
      </c>
      <c r="J18" s="46">
        <v>18.149999999999999</v>
      </c>
      <c r="K18" s="46">
        <v>18.149999999999999</v>
      </c>
      <c r="L18" s="46">
        <v>18.149999999999999</v>
      </c>
      <c r="M18" s="46">
        <v>18.149999999999999</v>
      </c>
      <c r="N18" s="46">
        <v>18.149999999999999</v>
      </c>
      <c r="O18" s="46">
        <v>18.149999999999999</v>
      </c>
      <c r="P18" s="46">
        <v>18.149999999999999</v>
      </c>
      <c r="Q18" s="46">
        <v>18.149999999999999</v>
      </c>
    </row>
    <row r="19" spans="1:17" ht="24" x14ac:dyDescent="0.2">
      <c r="A19" s="63" t="s">
        <v>121</v>
      </c>
      <c r="B19" s="46">
        <v>23.02</v>
      </c>
      <c r="C19" s="46">
        <v>23.02</v>
      </c>
      <c r="D19" s="46">
        <v>23.02</v>
      </c>
      <c r="E19" s="46">
        <v>23.02</v>
      </c>
      <c r="F19" s="46">
        <v>23.02</v>
      </c>
      <c r="G19" s="46">
        <v>23.02</v>
      </c>
      <c r="H19" s="46">
        <v>23.02</v>
      </c>
      <c r="I19" s="46">
        <v>23.02</v>
      </c>
      <c r="J19" s="46">
        <v>23.02</v>
      </c>
      <c r="K19" s="46">
        <v>23.02</v>
      </c>
      <c r="L19" s="46">
        <v>23.02</v>
      </c>
      <c r="M19" s="46">
        <v>23.02</v>
      </c>
      <c r="N19" s="46">
        <v>23.02</v>
      </c>
      <c r="O19" s="46">
        <v>23.02</v>
      </c>
      <c r="P19" s="46">
        <v>23.02</v>
      </c>
      <c r="Q19" s="46">
        <v>23.02</v>
      </c>
    </row>
    <row r="20" spans="1:17" ht="26.25" customHeight="1" x14ac:dyDescent="0.2">
      <c r="A20" s="63" t="s">
        <v>122</v>
      </c>
      <c r="B20" s="46">
        <v>65.66</v>
      </c>
      <c r="C20" s="46">
        <v>70.64</v>
      </c>
      <c r="D20" s="46">
        <v>77.08</v>
      </c>
      <c r="E20" s="46">
        <v>81.37</v>
      </c>
      <c r="F20" s="46">
        <v>85.438500000000005</v>
      </c>
      <c r="G20" s="46">
        <v>89.710425000000015</v>
      </c>
      <c r="H20" s="46">
        <v>94.19594625000002</v>
      </c>
      <c r="I20" s="46">
        <v>98.905743562500021</v>
      </c>
      <c r="J20" s="46">
        <v>103.85103074062502</v>
      </c>
      <c r="K20" s="46">
        <v>109.04358227765627</v>
      </c>
      <c r="L20" s="46">
        <v>114.49576139153909</v>
      </c>
      <c r="M20" s="46">
        <v>120.22054946111605</v>
      </c>
      <c r="N20" s="46">
        <v>126.23157693417185</v>
      </c>
      <c r="O20" s="46">
        <v>132.54315578088045</v>
      </c>
      <c r="P20" s="46">
        <v>139.17031356992447</v>
      </c>
      <c r="Q20" s="46">
        <v>146.12882924842071</v>
      </c>
    </row>
    <row r="21" spans="1:17" ht="24" x14ac:dyDescent="0.2">
      <c r="A21" s="64" t="s">
        <v>123</v>
      </c>
      <c r="B21" s="46">
        <v>85.358000000000004</v>
      </c>
      <c r="C21" s="46">
        <v>91.832000000000008</v>
      </c>
      <c r="D21" s="46">
        <v>92.495999999999995</v>
      </c>
      <c r="E21" s="46">
        <v>97.644000000000005</v>
      </c>
      <c r="F21" s="46">
        <v>102.5262</v>
      </c>
      <c r="G21" s="46">
        <v>107.65251000000002</v>
      </c>
      <c r="H21" s="46">
        <v>113.03513550000002</v>
      </c>
      <c r="I21" s="46">
        <v>118.68689227500002</v>
      </c>
      <c r="J21" s="46">
        <v>124.62123688875002</v>
      </c>
      <c r="K21" s="46">
        <v>130.85229873318752</v>
      </c>
      <c r="L21" s="46">
        <v>137.39491366984691</v>
      </c>
      <c r="M21" s="46">
        <v>144.26465935333925</v>
      </c>
      <c r="N21" s="46">
        <v>151.47789232100621</v>
      </c>
      <c r="O21" s="46">
        <v>159.05178693705653</v>
      </c>
      <c r="P21" s="46">
        <v>167.00437628390935</v>
      </c>
      <c r="Q21" s="46">
        <v>175.35459509810485</v>
      </c>
    </row>
    <row r="22" spans="1:17" ht="24" x14ac:dyDescent="0.2">
      <c r="A22" s="64" t="s">
        <v>124</v>
      </c>
      <c r="B22" s="46">
        <v>102.42960000000001</v>
      </c>
      <c r="C22" s="46">
        <v>110.19840000000001</v>
      </c>
      <c r="D22" s="46">
        <v>110.9952</v>
      </c>
      <c r="E22" s="46">
        <v>117.1728</v>
      </c>
      <c r="F22" s="46">
        <v>123.03144</v>
      </c>
      <c r="G22" s="46">
        <v>129.18301200000002</v>
      </c>
      <c r="H22" s="46">
        <v>135.64216260000003</v>
      </c>
      <c r="I22" s="46">
        <v>142.42427073000002</v>
      </c>
      <c r="J22" s="46">
        <v>149.54548426650001</v>
      </c>
      <c r="K22" s="46">
        <v>157.02275847982503</v>
      </c>
      <c r="L22" s="46">
        <v>164.8738964038163</v>
      </c>
      <c r="M22" s="46">
        <v>173.1175912240071</v>
      </c>
      <c r="N22" s="46">
        <v>181.77347078520745</v>
      </c>
      <c r="O22" s="46">
        <v>190.86214432446783</v>
      </c>
      <c r="P22" s="46">
        <v>200.40525154069121</v>
      </c>
      <c r="Q22" s="46">
        <v>210.42551411772581</v>
      </c>
    </row>
    <row r="23" spans="1:17" ht="16.5" customHeight="1" x14ac:dyDescent="0.2">
      <c r="A23" s="63" t="s">
        <v>148</v>
      </c>
      <c r="B23" s="46">
        <v>30.552</v>
      </c>
      <c r="C23" s="46">
        <v>33.607200000000006</v>
      </c>
      <c r="D23" s="46">
        <v>36.967920000000007</v>
      </c>
      <c r="E23" s="46">
        <v>40.664712000000016</v>
      </c>
      <c r="F23" s="46">
        <v>44.731183200000018</v>
      </c>
      <c r="G23" s="46">
        <v>49.20430152000003</v>
      </c>
      <c r="H23" s="46">
        <v>54.124731672000038</v>
      </c>
      <c r="I23" s="46">
        <v>59.537204839200051</v>
      </c>
      <c r="J23" s="46">
        <v>65.490925323120052</v>
      </c>
      <c r="K23" s="46">
        <v>72.040017855432069</v>
      </c>
      <c r="L23" s="46">
        <v>79.244019640975296</v>
      </c>
      <c r="M23" s="46">
        <v>87.168421605072822</v>
      </c>
      <c r="N23" s="46">
        <v>95.88526376558012</v>
      </c>
      <c r="O23" s="46">
        <v>105.47379014213814</v>
      </c>
      <c r="P23" s="46">
        <v>116.02116915635196</v>
      </c>
      <c r="Q23" s="46">
        <v>127.62328607198717</v>
      </c>
    </row>
    <row r="25" spans="1:17" ht="15" x14ac:dyDescent="0.2">
      <c r="A25" s="72" t="s">
        <v>154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</sheetData>
  <mergeCells count="5">
    <mergeCell ref="A25:Q25"/>
    <mergeCell ref="A4:C4"/>
    <mergeCell ref="A2:Q2"/>
    <mergeCell ref="A3:Q3"/>
    <mergeCell ref="A1:Q1"/>
  </mergeCells>
  <pageMargins left="0.70866141732283472" right="0.70866141732283472" top="0.74803149606299213" bottom="0.74803149606299213" header="0.31496062992125984" footer="0.31496062992125984"/>
  <pageSetup paperSize="9" scale="8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C31"/>
  <sheetViews>
    <sheetView topLeftCell="A4" zoomScale="89" zoomScaleNormal="89" workbookViewId="0">
      <pane xSplit="1" ySplit="6" topLeftCell="B10" activePane="bottomRight" state="frozen"/>
      <selection activeCell="S13" sqref="S13"/>
      <selection pane="topRight" activeCell="S13" sqref="S13"/>
      <selection pane="bottomLeft" activeCell="S13" sqref="S13"/>
      <selection pane="bottomRight" activeCell="E31" sqref="E31"/>
    </sheetView>
  </sheetViews>
  <sheetFormatPr defaultRowHeight="12.75" x14ac:dyDescent="0.2"/>
  <cols>
    <col min="1" max="1" width="41.7109375" customWidth="1"/>
    <col min="2" max="14" width="9.7109375" customWidth="1"/>
    <col min="17" max="17" width="7.28515625" customWidth="1"/>
    <col min="18" max="18" width="0" hidden="1" customWidth="1"/>
    <col min="19" max="19" width="7.28515625" customWidth="1"/>
    <col min="20" max="20" width="0" hidden="1" customWidth="1"/>
    <col min="21" max="21" width="7.28515625" customWidth="1"/>
    <col min="22" max="22" width="0" hidden="1" customWidth="1"/>
    <col min="23" max="23" width="7.28515625" customWidth="1"/>
    <col min="24" max="24" width="0" hidden="1" customWidth="1"/>
    <col min="25" max="25" width="7.28515625" customWidth="1"/>
    <col min="26" max="26" width="0" hidden="1" customWidth="1"/>
    <col min="27" max="27" width="7.28515625" customWidth="1"/>
    <col min="28" max="28" width="0" hidden="1" customWidth="1"/>
    <col min="29" max="29" width="7.28515625" customWidth="1"/>
  </cols>
  <sheetData>
    <row r="1" spans="1:29" ht="15" x14ac:dyDescent="0.25">
      <c r="A1" s="5"/>
      <c r="B1" s="6"/>
      <c r="C1" s="6"/>
      <c r="D1" s="7"/>
      <c r="E1" s="7"/>
      <c r="F1" s="7"/>
      <c r="G1" s="7"/>
      <c r="H1" s="7"/>
      <c r="I1" s="7"/>
      <c r="J1" s="7"/>
      <c r="K1" s="8"/>
      <c r="L1" s="8"/>
      <c r="M1" s="7"/>
      <c r="N1" s="7"/>
      <c r="O1" s="7"/>
    </row>
    <row r="2" spans="1:29" ht="14.25" x14ac:dyDescent="0.2">
      <c r="A2" s="5"/>
      <c r="B2" s="6"/>
      <c r="C2" s="6"/>
      <c r="D2" s="7"/>
      <c r="E2" s="7"/>
      <c r="F2" s="7"/>
      <c r="G2" s="7"/>
      <c r="H2" s="7"/>
      <c r="I2" s="7"/>
      <c r="J2" s="7"/>
      <c r="K2" s="9"/>
      <c r="L2" s="9"/>
      <c r="M2" s="7"/>
      <c r="N2" s="7"/>
      <c r="O2" s="7"/>
    </row>
    <row r="3" spans="1:29" ht="26.25" x14ac:dyDescent="0.4">
      <c r="A3" s="5"/>
      <c r="B3" s="6"/>
      <c r="C3" s="6"/>
      <c r="D3" s="10"/>
      <c r="E3" s="11"/>
      <c r="F3" s="11"/>
      <c r="G3" s="11"/>
      <c r="H3" s="11"/>
      <c r="I3" s="11"/>
      <c r="J3" s="11"/>
      <c r="K3" s="9"/>
      <c r="L3" s="9"/>
      <c r="M3" s="7"/>
      <c r="N3" s="7"/>
      <c r="O3" s="7"/>
    </row>
    <row r="4" spans="1:29" ht="20.25" x14ac:dyDescent="0.3">
      <c r="A4" s="5"/>
      <c r="B4" s="6"/>
      <c r="C4" s="6"/>
      <c r="D4" s="12"/>
      <c r="E4" s="12"/>
      <c r="F4" s="13"/>
      <c r="G4" s="11"/>
      <c r="H4" s="11"/>
      <c r="I4" s="11"/>
      <c r="J4" s="14"/>
      <c r="K4" s="9"/>
      <c r="L4" s="9"/>
      <c r="M4" s="7"/>
      <c r="N4" s="7"/>
      <c r="O4" s="7"/>
    </row>
    <row r="5" spans="1:29" ht="23.25" thickBot="1" x14ac:dyDescent="0.35">
      <c r="A5" s="5"/>
      <c r="B5" s="6"/>
      <c r="C5" s="6"/>
      <c r="D5" s="50" t="s">
        <v>0</v>
      </c>
      <c r="E5" s="50"/>
      <c r="F5" s="50"/>
      <c r="G5" s="50"/>
      <c r="H5" s="50"/>
      <c r="I5" s="14"/>
      <c r="J5" s="14"/>
      <c r="K5" s="12"/>
      <c r="L5" s="12"/>
      <c r="M5" s="7"/>
      <c r="N5" s="7"/>
      <c r="O5" s="7"/>
    </row>
    <row r="6" spans="1:29" ht="39" customHeight="1" thickBot="1" x14ac:dyDescent="0.3">
      <c r="A6" s="5"/>
      <c r="B6" s="6"/>
      <c r="C6" s="49" t="s">
        <v>137</v>
      </c>
      <c r="D6" s="51"/>
      <c r="E6" s="51"/>
      <c r="F6" s="51"/>
      <c r="G6" s="51"/>
      <c r="H6" s="51"/>
      <c r="I6" s="51"/>
      <c r="J6" s="12"/>
      <c r="K6" s="12"/>
      <c r="L6" s="12"/>
      <c r="M6" s="7"/>
      <c r="N6" s="7"/>
      <c r="O6" s="19"/>
      <c r="P6" s="65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7"/>
    </row>
    <row r="7" spans="1:29" ht="31.5" customHeight="1" thickBot="1" x14ac:dyDescent="0.3">
      <c r="A7" s="47" t="s">
        <v>2</v>
      </c>
      <c r="B7" s="47"/>
      <c r="C7" s="47"/>
      <c r="D7" s="15"/>
      <c r="E7" s="15"/>
      <c r="F7" s="15"/>
      <c r="G7" s="15"/>
      <c r="H7" s="15"/>
      <c r="I7" s="15"/>
      <c r="J7" s="52" t="str">
        <f>КРЕПЕЖ!Q4</f>
        <v>Вводится в действие с 30 марта 2022г.</v>
      </c>
      <c r="K7" s="52"/>
      <c r="L7" s="52"/>
      <c r="M7" s="52"/>
      <c r="N7" s="52"/>
      <c r="O7" s="68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20.25" customHeight="1" thickBot="1" x14ac:dyDescent="0.25">
      <c r="A8" s="73" t="s">
        <v>3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5"/>
      <c r="O8" s="69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23.25" customHeight="1" x14ac:dyDescent="0.25">
      <c r="A9" s="76" t="s">
        <v>4</v>
      </c>
      <c r="B9" s="84">
        <v>100</v>
      </c>
      <c r="C9" s="84">
        <v>120</v>
      </c>
      <c r="D9" s="84">
        <v>130</v>
      </c>
      <c r="E9" s="84">
        <v>140</v>
      </c>
      <c r="F9" s="84">
        <v>150</v>
      </c>
      <c r="G9" s="84">
        <v>160</v>
      </c>
      <c r="H9" s="84">
        <v>180</v>
      </c>
      <c r="I9" s="84">
        <v>200</v>
      </c>
      <c r="J9" s="84">
        <v>220</v>
      </c>
      <c r="K9" s="84">
        <v>230</v>
      </c>
      <c r="L9" s="84">
        <v>250</v>
      </c>
      <c r="M9" s="84">
        <v>300</v>
      </c>
      <c r="N9" s="84">
        <v>350</v>
      </c>
      <c r="O9" s="70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20.100000000000001" customHeight="1" x14ac:dyDescent="0.2">
      <c r="A10" s="77" t="s">
        <v>52</v>
      </c>
      <c r="B10" s="80">
        <v>20.714535000000001</v>
      </c>
      <c r="C10" s="80">
        <v>22.570784999999997</v>
      </c>
      <c r="D10" s="80">
        <v>23.461784999999999</v>
      </c>
      <c r="E10" s="80">
        <v>24.427034999999997</v>
      </c>
      <c r="F10" s="80">
        <v>25.318035000000002</v>
      </c>
      <c r="G10" s="80">
        <v>26.283284999999996</v>
      </c>
      <c r="H10" s="80">
        <v>28.139534999999995</v>
      </c>
      <c r="I10" s="80">
        <v>29.995784999999998</v>
      </c>
      <c r="J10" s="80">
        <v>31.852034999999994</v>
      </c>
      <c r="K10" s="80">
        <v>32.817285000000005</v>
      </c>
      <c r="L10" s="80">
        <v>34.673535000000001</v>
      </c>
      <c r="M10" s="80">
        <v>41.511285000000008</v>
      </c>
      <c r="N10" s="80">
        <v>46.189035000000004</v>
      </c>
      <c r="O10" s="19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20.100000000000001" customHeight="1" x14ac:dyDescent="0.2">
      <c r="A11" s="78" t="s">
        <v>53</v>
      </c>
      <c r="B11" s="81">
        <v>11.986785000000001</v>
      </c>
      <c r="C11" s="81">
        <v>12.877784999999999</v>
      </c>
      <c r="D11" s="81">
        <v>13.397534999999998</v>
      </c>
      <c r="E11" s="81">
        <v>13.843034999999999</v>
      </c>
      <c r="F11" s="81">
        <v>14.288535</v>
      </c>
      <c r="G11" s="81">
        <v>14.808285000000001</v>
      </c>
      <c r="H11" s="81">
        <v>15.699285</v>
      </c>
      <c r="I11" s="81">
        <v>16.664535000000001</v>
      </c>
      <c r="J11" s="81">
        <v>17.555534999999999</v>
      </c>
      <c r="K11" s="81">
        <v>18.075284999999997</v>
      </c>
      <c r="L11" s="81">
        <v>18.966284999999999</v>
      </c>
      <c r="M11" s="81">
        <v>22.618034999999999</v>
      </c>
      <c r="N11" s="81">
        <v>24.994034999999997</v>
      </c>
      <c r="O11" s="19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20.100000000000001" customHeight="1" x14ac:dyDescent="0.2">
      <c r="A12" s="78" t="s">
        <v>55</v>
      </c>
      <c r="B12" s="80">
        <v>9.6107849999999999</v>
      </c>
      <c r="C12" s="81">
        <v>10.130535</v>
      </c>
      <c r="D12" s="81">
        <v>10.353285</v>
      </c>
      <c r="E12" s="81">
        <v>10.576035000000001</v>
      </c>
      <c r="F12" s="81">
        <v>10.798785000000001</v>
      </c>
      <c r="G12" s="81">
        <v>11.021535000000002</v>
      </c>
      <c r="H12" s="81">
        <v>11.541284999999998</v>
      </c>
      <c r="I12" s="81">
        <v>11.986785000000001</v>
      </c>
      <c r="J12" s="81">
        <v>12.432284999999998</v>
      </c>
      <c r="K12" s="81">
        <v>12.655034999999998</v>
      </c>
      <c r="L12" s="81">
        <v>13.174785</v>
      </c>
      <c r="M12" s="81">
        <v>15.638534999999999</v>
      </c>
      <c r="N12" s="81">
        <v>16.826534999999996</v>
      </c>
      <c r="O12" s="19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20.100000000000001" customHeight="1" x14ac:dyDescent="0.2">
      <c r="A13" s="78" t="s">
        <v>56</v>
      </c>
      <c r="B13" s="81">
        <v>18.217034999999999</v>
      </c>
      <c r="C13" s="81">
        <v>20.073284999999998</v>
      </c>
      <c r="D13" s="81">
        <v>20.593035</v>
      </c>
      <c r="E13" s="81">
        <v>21.112784999999999</v>
      </c>
      <c r="F13" s="81">
        <v>21.632535000000001</v>
      </c>
      <c r="G13" s="81">
        <v>22.152284999999999</v>
      </c>
      <c r="H13" s="81">
        <v>23.340284999999994</v>
      </c>
      <c r="I13" s="81">
        <v>29.071034999999998</v>
      </c>
      <c r="J13" s="81">
        <v>30.481784999999995</v>
      </c>
      <c r="K13" s="81">
        <v>31.372785</v>
      </c>
      <c r="L13" s="81">
        <v>32.857785</v>
      </c>
      <c r="M13" s="81">
        <v>39.641535000000005</v>
      </c>
      <c r="N13" s="81">
        <v>45.655785000000009</v>
      </c>
      <c r="O13" s="19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ht="20.100000000000001" customHeight="1" x14ac:dyDescent="0.2">
      <c r="A14" s="78" t="s">
        <v>57</v>
      </c>
      <c r="B14" s="80">
        <v>17.771535</v>
      </c>
      <c r="C14" s="81">
        <v>18.291284999999998</v>
      </c>
      <c r="D14" s="81">
        <v>18.514035</v>
      </c>
      <c r="E14" s="81">
        <v>18.736785000000001</v>
      </c>
      <c r="F14" s="81">
        <v>18.959534999999999</v>
      </c>
      <c r="G14" s="81">
        <v>19.182285</v>
      </c>
      <c r="H14" s="81">
        <v>19.702034999999999</v>
      </c>
      <c r="I14" s="81">
        <v>21.497534999999999</v>
      </c>
      <c r="J14" s="81">
        <v>21.943035000000002</v>
      </c>
      <c r="K14" s="81">
        <v>22.165785</v>
      </c>
      <c r="L14" s="81">
        <v>22.685534999999998</v>
      </c>
      <c r="M14" s="81">
        <v>26.499285</v>
      </c>
      <c r="N14" s="81">
        <v>27.687284999999999</v>
      </c>
      <c r="O14" s="19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20.100000000000001" customHeight="1" x14ac:dyDescent="0.2">
      <c r="A15" s="79" t="s">
        <v>62</v>
      </c>
      <c r="B15" s="81">
        <v>9.0910349999999998</v>
      </c>
      <c r="C15" s="82">
        <v>9.5365350000000007</v>
      </c>
      <c r="D15" s="82">
        <v>9.7592850000000002</v>
      </c>
      <c r="E15" s="82">
        <v>10.056284999999999</v>
      </c>
      <c r="F15" s="82">
        <v>10.279035</v>
      </c>
      <c r="G15" s="82">
        <v>10.576035000000001</v>
      </c>
      <c r="H15" s="82">
        <v>11.021535000000002</v>
      </c>
      <c r="I15" s="82">
        <v>12.965535000000001</v>
      </c>
      <c r="J15" s="82">
        <v>13.559535</v>
      </c>
      <c r="K15" s="82">
        <v>13.782284999999998</v>
      </c>
      <c r="L15" s="82">
        <v>14.524785</v>
      </c>
      <c r="M15" s="82">
        <v>16.232534999999999</v>
      </c>
      <c r="N15" s="82">
        <v>18.163035000000001</v>
      </c>
      <c r="O15" s="19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20.100000000000001" customHeight="1" x14ac:dyDescent="0.2">
      <c r="A16" s="78" t="s">
        <v>63</v>
      </c>
      <c r="B16" s="80">
        <v>9.6107849999999999</v>
      </c>
      <c r="C16" s="83">
        <v>10.353285</v>
      </c>
      <c r="D16" s="83">
        <v>10.724535000000001</v>
      </c>
      <c r="E16" s="83">
        <v>10.947285000000001</v>
      </c>
      <c r="F16" s="83">
        <v>11.392785</v>
      </c>
      <c r="G16" s="83">
        <v>11.764035</v>
      </c>
      <c r="H16" s="83">
        <v>12.655034999999998</v>
      </c>
      <c r="I16" s="83">
        <v>14.821784999999998</v>
      </c>
      <c r="J16" s="83">
        <v>15.861284999999999</v>
      </c>
      <c r="K16" s="83">
        <v>16.381035000000001</v>
      </c>
      <c r="L16" s="83">
        <v>17.494785</v>
      </c>
      <c r="M16" s="83">
        <v>20.390535</v>
      </c>
      <c r="N16" s="83">
        <v>23.657534999999999</v>
      </c>
      <c r="O16" s="19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24.95" customHeight="1" x14ac:dyDescent="0.2">
      <c r="A17" s="79" t="s">
        <v>77</v>
      </c>
      <c r="B17" s="82">
        <v>36.577034999999995</v>
      </c>
      <c r="C17" s="82">
        <v>36.874034999999999</v>
      </c>
      <c r="D17" s="82">
        <v>37.022534999999998</v>
      </c>
      <c r="E17" s="82">
        <v>41.059034999999994</v>
      </c>
      <c r="F17" s="82">
        <v>41.207535</v>
      </c>
      <c r="G17" s="82">
        <v>45.244034999999997</v>
      </c>
      <c r="H17" s="82">
        <v>45.541034999999994</v>
      </c>
      <c r="I17" s="82">
        <v>51.670035000000006</v>
      </c>
      <c r="J17" s="82">
        <v>61.687034999999995</v>
      </c>
      <c r="K17" s="82">
        <v>61.835534999999993</v>
      </c>
      <c r="L17" s="82">
        <v>66.020534999999995</v>
      </c>
      <c r="M17" s="82">
        <v>74.539034999999998</v>
      </c>
      <c r="N17" s="82">
        <v>83.057535000000001</v>
      </c>
      <c r="O17" s="19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ht="24.75" customHeight="1" x14ac:dyDescent="0.2">
      <c r="A18" s="79" t="s">
        <v>78</v>
      </c>
      <c r="B18" s="82">
        <v>21.470534999999998</v>
      </c>
      <c r="C18" s="82">
        <v>21.841784999999998</v>
      </c>
      <c r="D18" s="82">
        <v>22.064534999999999</v>
      </c>
      <c r="E18" s="82">
        <v>22.213035000000001</v>
      </c>
      <c r="F18" s="82">
        <v>22.435784999999999</v>
      </c>
      <c r="G18" s="82">
        <v>22.658534999999997</v>
      </c>
      <c r="H18" s="82">
        <v>23.029785</v>
      </c>
      <c r="I18" s="82">
        <v>23.549534999999999</v>
      </c>
      <c r="J18" s="82">
        <v>23.995035000000001</v>
      </c>
      <c r="K18" s="82">
        <v>24.292034999999998</v>
      </c>
      <c r="L18" s="82">
        <v>24.811785</v>
      </c>
      <c r="M18" s="82">
        <v>26.148284999999998</v>
      </c>
      <c r="N18" s="82">
        <v>27.781784999999996</v>
      </c>
      <c r="O18" s="19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20.100000000000001" customHeight="1" x14ac:dyDescent="0.2">
      <c r="A19" s="79" t="s">
        <v>79</v>
      </c>
      <c r="B19" s="82">
        <v>35.206784999999996</v>
      </c>
      <c r="C19" s="82">
        <v>37.137284999999999</v>
      </c>
      <c r="D19" s="82">
        <v>37.879784999999998</v>
      </c>
      <c r="E19" s="82">
        <v>38.176784999999995</v>
      </c>
      <c r="F19" s="82">
        <v>38.399535</v>
      </c>
      <c r="G19" s="82">
        <v>38.993535000000001</v>
      </c>
      <c r="H19" s="82">
        <v>41.295285</v>
      </c>
      <c r="I19" s="82">
        <v>45.601785</v>
      </c>
      <c r="J19" s="82">
        <v>47.383785000000003</v>
      </c>
      <c r="K19" s="82">
        <v>47.829284999999999</v>
      </c>
      <c r="L19" s="82">
        <v>48.646034999999991</v>
      </c>
      <c r="M19" s="82">
        <v>53.620784999999998</v>
      </c>
      <c r="N19" s="82">
        <v>58.075785000000003</v>
      </c>
      <c r="O19" s="19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0.100000000000001" customHeight="1" x14ac:dyDescent="0.2">
      <c r="A20" s="79" t="s">
        <v>80</v>
      </c>
      <c r="B20" s="82">
        <v>14.231835000000002</v>
      </c>
      <c r="C20" s="82">
        <v>14.751584999999999</v>
      </c>
      <c r="D20" s="82">
        <v>15.048584999999999</v>
      </c>
      <c r="E20" s="82">
        <v>15.345585</v>
      </c>
      <c r="F20" s="82">
        <v>15.642585</v>
      </c>
      <c r="G20" s="82">
        <v>16.013835</v>
      </c>
      <c r="H20" s="82">
        <v>16.682084999999997</v>
      </c>
      <c r="I20" s="82">
        <v>17.424585</v>
      </c>
      <c r="J20" s="82">
        <v>18.167085</v>
      </c>
      <c r="K20" s="82">
        <v>18.612584999999999</v>
      </c>
      <c r="L20" s="82">
        <v>19.429334999999998</v>
      </c>
      <c r="M20" s="82">
        <v>21.805334999999996</v>
      </c>
      <c r="N20" s="82">
        <v>24.478335000000001</v>
      </c>
      <c r="O20" s="19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4" customHeight="1" x14ac:dyDescent="0.2">
      <c r="A21" s="79" t="s">
        <v>82</v>
      </c>
      <c r="B21" s="82">
        <v>49.43862</v>
      </c>
      <c r="C21" s="82">
        <v>51.888869999999997</v>
      </c>
      <c r="D21" s="82">
        <v>52.928370000000001</v>
      </c>
      <c r="E21" s="82">
        <v>53.522369999999995</v>
      </c>
      <c r="F21" s="82">
        <v>54.042119999999997</v>
      </c>
      <c r="G21" s="82">
        <v>55.007370000000002</v>
      </c>
      <c r="H21" s="82">
        <v>57.977369999999993</v>
      </c>
      <c r="I21" s="82">
        <v>63.02637</v>
      </c>
      <c r="J21" s="82">
        <v>65.550870000000003</v>
      </c>
      <c r="K21" s="82">
        <v>66.441869999999994</v>
      </c>
      <c r="L21" s="82">
        <v>68.075369999999992</v>
      </c>
      <c r="M21" s="82">
        <v>75.426119999999997</v>
      </c>
      <c r="N21" s="82">
        <v>82.554120000000012</v>
      </c>
      <c r="O21" s="19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0.100000000000001" customHeight="1" x14ac:dyDescent="0.2">
      <c r="A22" s="79" t="s">
        <v>90</v>
      </c>
      <c r="B22" s="82">
        <v>14.231835000000002</v>
      </c>
      <c r="C22" s="82">
        <v>14.751584999999999</v>
      </c>
      <c r="D22" s="82">
        <v>15.048584999999999</v>
      </c>
      <c r="E22" s="82">
        <v>15.345585</v>
      </c>
      <c r="F22" s="82">
        <v>15.642585</v>
      </c>
      <c r="G22" s="82">
        <v>16.013835</v>
      </c>
      <c r="H22" s="82">
        <v>16.682084999999997</v>
      </c>
      <c r="I22" s="82">
        <v>17.424585</v>
      </c>
      <c r="J22" s="82">
        <v>18.167085</v>
      </c>
      <c r="K22" s="82">
        <v>18.612584999999999</v>
      </c>
      <c r="L22" s="82">
        <v>19.429334999999998</v>
      </c>
      <c r="M22" s="82">
        <v>21.805334999999996</v>
      </c>
      <c r="N22" s="82">
        <v>24.478335000000001</v>
      </c>
      <c r="O22" s="19"/>
    </row>
    <row r="23" spans="1:29" ht="20.100000000000001" customHeight="1" x14ac:dyDescent="0.2">
      <c r="A23" s="79" t="s">
        <v>81</v>
      </c>
      <c r="B23" s="82">
        <v>18.662535000000002</v>
      </c>
      <c r="C23" s="82">
        <v>19.627784999999999</v>
      </c>
      <c r="D23" s="82">
        <v>19.999034999999999</v>
      </c>
      <c r="E23" s="82">
        <v>20.444534999999998</v>
      </c>
      <c r="F23" s="82">
        <v>20.815784999999998</v>
      </c>
      <c r="G23" s="82">
        <v>21.335535</v>
      </c>
      <c r="H23" s="82">
        <v>22.300784999999998</v>
      </c>
      <c r="I23" s="82">
        <v>23.340284999999994</v>
      </c>
      <c r="J23" s="82">
        <v>26.310285</v>
      </c>
      <c r="K23" s="82">
        <v>26.978534999999997</v>
      </c>
      <c r="L23" s="82">
        <v>28.315034999999998</v>
      </c>
      <c r="M23" s="82">
        <v>32.027535</v>
      </c>
      <c r="N23" s="82">
        <v>36.779535000000003</v>
      </c>
      <c r="O23" s="19"/>
    </row>
    <row r="24" spans="1:29" ht="20.100000000000001" customHeight="1" x14ac:dyDescent="0.2">
      <c r="A24" s="79" t="s">
        <v>70</v>
      </c>
      <c r="B24" s="82">
        <v>12.243285</v>
      </c>
      <c r="C24" s="82">
        <v>12.540284999999999</v>
      </c>
      <c r="D24" s="82">
        <v>12.688785000000001</v>
      </c>
      <c r="E24" s="82">
        <v>12.837285</v>
      </c>
      <c r="F24" s="82">
        <v>12.985785</v>
      </c>
      <c r="G24" s="82">
        <v>13.208535000000001</v>
      </c>
      <c r="H24" s="82">
        <v>13.505535000000002</v>
      </c>
      <c r="I24" s="82">
        <v>13.951034999999999</v>
      </c>
      <c r="J24" s="82">
        <v>14.322285000000001</v>
      </c>
      <c r="K24" s="82">
        <v>14.545035</v>
      </c>
      <c r="L24" s="82">
        <v>14.990535000000001</v>
      </c>
      <c r="M24" s="82">
        <v>16.178535</v>
      </c>
      <c r="N24" s="82">
        <v>17.589285</v>
      </c>
      <c r="O24" s="19"/>
    </row>
    <row r="25" spans="1:29" ht="20.100000000000001" customHeight="1" x14ac:dyDescent="0.2">
      <c r="A25" s="79" t="s">
        <v>72</v>
      </c>
      <c r="B25" s="82">
        <v>30.460319999999999</v>
      </c>
      <c r="C25" s="82">
        <v>32.613569999999996</v>
      </c>
      <c r="D25" s="82">
        <v>33.281820000000003</v>
      </c>
      <c r="E25" s="82">
        <v>33.950069999999997</v>
      </c>
      <c r="F25" s="82">
        <v>34.618319999999997</v>
      </c>
      <c r="G25" s="82">
        <v>35.360820000000004</v>
      </c>
      <c r="H25" s="82">
        <v>36.845819999999996</v>
      </c>
      <c r="I25" s="82">
        <v>43.022069999999999</v>
      </c>
      <c r="J25" s="82">
        <v>44.432819999999992</v>
      </c>
      <c r="K25" s="82">
        <v>45.323819999999998</v>
      </c>
      <c r="L25" s="82">
        <v>46.808819999999997</v>
      </c>
      <c r="M25" s="82">
        <v>53.592570000000002</v>
      </c>
      <c r="N25" s="82">
        <v>59.606820000000006</v>
      </c>
      <c r="O25" s="19"/>
    </row>
    <row r="26" spans="1:29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7"/>
      <c r="N26" s="7"/>
      <c r="O26" s="7"/>
    </row>
    <row r="27" spans="1:29" ht="15" x14ac:dyDescent="0.2">
      <c r="A27" s="72" t="s">
        <v>154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</row>
    <row r="28" spans="1:29" ht="14.25" x14ac:dyDescent="0.2">
      <c r="A28" s="22"/>
      <c r="B28" s="6"/>
      <c r="C28" s="6"/>
      <c r="D28" s="6"/>
      <c r="E28" s="22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29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29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29" x14ac:dyDescent="0.2">
      <c r="A31" s="23"/>
      <c r="B31" s="23"/>
      <c r="C31" s="23"/>
      <c r="D31" s="23"/>
      <c r="E31" s="23"/>
      <c r="F31" s="23"/>
      <c r="G31" s="23"/>
      <c r="H31" s="23"/>
      <c r="I31" s="23"/>
      <c r="J31" s="7"/>
      <c r="K31" s="7"/>
      <c r="L31" s="7"/>
      <c r="M31" s="7"/>
      <c r="N31" s="7"/>
      <c r="O31" s="7"/>
    </row>
  </sheetData>
  <mergeCells count="7">
    <mergeCell ref="P6:AC6"/>
    <mergeCell ref="A27:Q27"/>
    <mergeCell ref="D5:H5"/>
    <mergeCell ref="C6:I6"/>
    <mergeCell ref="A7:C7"/>
    <mergeCell ref="J7:N7"/>
    <mergeCell ref="A8:N8"/>
  </mergeCells>
  <pageMargins left="0.39370078740157483" right="0.19685039370078741" top="0.19685039370078741" bottom="0.19685039370078741" header="0.31496062992125984" footer="0.31496062992125984"/>
  <pageSetup paperSize="9" scale="7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J42"/>
  <sheetViews>
    <sheetView zoomScale="90" zoomScaleNormal="90" workbookViewId="0">
      <pane xSplit="1" ySplit="6" topLeftCell="B7" activePane="bottomRight" state="frozen"/>
      <selection activeCell="S13" sqref="S13"/>
      <selection pane="topRight" activeCell="S13" sqref="S13"/>
      <selection pane="bottomLeft" activeCell="S13" sqref="S13"/>
      <selection pane="bottomRight" activeCell="G25" sqref="G25"/>
    </sheetView>
  </sheetViews>
  <sheetFormatPr defaultRowHeight="12.75" x14ac:dyDescent="0.2"/>
  <cols>
    <col min="1" max="1" width="40.140625" customWidth="1"/>
    <col min="2" max="14" width="9.7109375" customWidth="1"/>
  </cols>
  <sheetData>
    <row r="1" spans="1:15" ht="20.25" x14ac:dyDescent="0.3">
      <c r="A1" s="5"/>
      <c r="B1" s="6"/>
      <c r="C1" s="6"/>
      <c r="D1" s="12"/>
      <c r="E1" s="12"/>
      <c r="F1" s="13"/>
      <c r="G1" s="11"/>
      <c r="H1" s="11"/>
      <c r="I1" s="11"/>
      <c r="J1" s="14"/>
      <c r="K1" s="9"/>
      <c r="L1" s="9"/>
      <c r="M1" s="7"/>
      <c r="N1" s="7"/>
      <c r="O1" s="7"/>
    </row>
    <row r="2" spans="1:15" ht="22.5" x14ac:dyDescent="0.3">
      <c r="A2" s="5"/>
      <c r="B2" s="6"/>
      <c r="C2" s="6"/>
      <c r="D2" s="50" t="s">
        <v>0</v>
      </c>
      <c r="E2" s="50"/>
      <c r="F2" s="50"/>
      <c r="G2" s="50"/>
      <c r="H2" s="50"/>
      <c r="I2" s="14"/>
      <c r="J2" s="14"/>
      <c r="K2" s="12"/>
      <c r="L2" s="12"/>
      <c r="M2" s="7"/>
      <c r="N2" s="7"/>
      <c r="O2" s="7"/>
    </row>
    <row r="3" spans="1:15" ht="35.25" customHeight="1" x14ac:dyDescent="0.25">
      <c r="A3" s="49" t="s">
        <v>138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7"/>
    </row>
    <row r="4" spans="1:15" ht="36" customHeight="1" thickBot="1" x14ac:dyDescent="0.35">
      <c r="A4" s="47" t="s">
        <v>2</v>
      </c>
      <c r="B4" s="47"/>
      <c r="C4" s="47"/>
      <c r="D4" s="24"/>
      <c r="E4" s="24"/>
      <c r="F4" s="24"/>
      <c r="G4" s="24"/>
      <c r="H4" s="24"/>
      <c r="I4" s="24"/>
      <c r="J4" s="89" t="str">
        <f>КРЕПЕЖ!Q4</f>
        <v>Вводится в действие с 30 марта 2022г.</v>
      </c>
      <c r="K4" s="89"/>
      <c r="L4" s="89"/>
      <c r="M4" s="89"/>
      <c r="N4" s="89"/>
      <c r="O4" s="16"/>
    </row>
    <row r="5" spans="1:15" ht="18.75" thickBot="1" x14ac:dyDescent="0.3">
      <c r="A5" s="86" t="s">
        <v>134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8"/>
      <c r="O5" s="17"/>
    </row>
    <row r="6" spans="1:15" ht="24.95" customHeight="1" x14ac:dyDescent="0.25">
      <c r="A6" s="76" t="s">
        <v>4</v>
      </c>
      <c r="B6" s="84" t="s">
        <v>5</v>
      </c>
      <c r="C6" s="84">
        <v>120</v>
      </c>
      <c r="D6" s="84">
        <v>130</v>
      </c>
      <c r="E6" s="84">
        <v>140</v>
      </c>
      <c r="F6" s="84">
        <v>150</v>
      </c>
      <c r="G6" s="84">
        <v>160</v>
      </c>
      <c r="H6" s="84">
        <v>180</v>
      </c>
      <c r="I6" s="84">
        <v>200</v>
      </c>
      <c r="J6" s="84">
        <v>220</v>
      </c>
      <c r="K6" s="84">
        <v>230</v>
      </c>
      <c r="L6" s="84">
        <v>250</v>
      </c>
      <c r="M6" s="84">
        <v>300</v>
      </c>
      <c r="N6" s="84">
        <v>350</v>
      </c>
      <c r="O6" s="18"/>
    </row>
    <row r="7" spans="1:15" ht="24.95" customHeight="1" x14ac:dyDescent="0.2">
      <c r="A7" s="77" t="s">
        <v>52</v>
      </c>
      <c r="B7" s="80">
        <v>66.299945000000008</v>
      </c>
      <c r="C7" s="80">
        <v>76.087445000000002</v>
      </c>
      <c r="D7" s="80">
        <v>80.785444999999996</v>
      </c>
      <c r="E7" s="80">
        <v>85.874944999999997</v>
      </c>
      <c r="F7" s="80">
        <v>90.57294499999999</v>
      </c>
      <c r="G7" s="80">
        <v>95.662444999999991</v>
      </c>
      <c r="H7" s="80">
        <v>105.44994499999999</v>
      </c>
      <c r="I7" s="80">
        <v>115.23744500000001</v>
      </c>
      <c r="J7" s="80">
        <v>127.92494500000001</v>
      </c>
      <c r="K7" s="80">
        <v>133.01444500000002</v>
      </c>
      <c r="L7" s="80">
        <v>142.80194500000002</v>
      </c>
      <c r="M7" s="80">
        <v>171.81644500000002</v>
      </c>
      <c r="N7" s="80">
        <v>196.48094499999999</v>
      </c>
      <c r="O7" s="7"/>
    </row>
    <row r="8" spans="1:15" ht="24.95" customHeight="1" x14ac:dyDescent="0.2">
      <c r="A8" s="78" t="s">
        <v>53</v>
      </c>
      <c r="B8" s="80">
        <v>41.635445000000004</v>
      </c>
      <c r="C8" s="80">
        <v>46.333445000000005</v>
      </c>
      <c r="D8" s="80">
        <v>49.073945000000009</v>
      </c>
      <c r="E8" s="80">
        <v>51.422945000000006</v>
      </c>
      <c r="F8" s="80">
        <v>53.771945000000009</v>
      </c>
      <c r="G8" s="80">
        <v>56.512445000000014</v>
      </c>
      <c r="H8" s="80">
        <v>61.210444999999993</v>
      </c>
      <c r="I8" s="80">
        <v>66.299945000000008</v>
      </c>
      <c r="J8" s="80">
        <v>70.997944999999987</v>
      </c>
      <c r="K8" s="80">
        <v>73.738445000000013</v>
      </c>
      <c r="L8" s="80">
        <v>78.436444999999992</v>
      </c>
      <c r="M8" s="80">
        <v>93.47294500000001</v>
      </c>
      <c r="N8" s="80">
        <v>106.00094499999999</v>
      </c>
      <c r="O8" s="19"/>
    </row>
    <row r="9" spans="1:15" ht="24.95" customHeight="1" x14ac:dyDescent="0.2">
      <c r="A9" s="78" t="s">
        <v>54</v>
      </c>
      <c r="B9" s="80">
        <v>33.022444999999998</v>
      </c>
      <c r="C9" s="80">
        <v>36.545945000000003</v>
      </c>
      <c r="D9" s="80">
        <v>38.111945000000006</v>
      </c>
      <c r="E9" s="80">
        <v>39.677945000000008</v>
      </c>
      <c r="F9" s="80">
        <v>41.243945000000011</v>
      </c>
      <c r="G9" s="80">
        <v>42.809944999999999</v>
      </c>
      <c r="H9" s="80">
        <v>46.333445000000005</v>
      </c>
      <c r="I9" s="80">
        <v>49.46544500000001</v>
      </c>
      <c r="J9" s="80">
        <v>52.597445000000008</v>
      </c>
      <c r="K9" s="80">
        <v>54.163445000000003</v>
      </c>
      <c r="L9" s="80">
        <v>57.686945000000016</v>
      </c>
      <c r="M9" s="80">
        <v>68.416944999999998</v>
      </c>
      <c r="N9" s="80">
        <v>76.638445000000004</v>
      </c>
      <c r="O9" s="19"/>
    </row>
    <row r="10" spans="1:15" ht="24.95" customHeight="1" x14ac:dyDescent="0.2">
      <c r="A10" s="78" t="s">
        <v>55</v>
      </c>
      <c r="B10" s="80">
        <v>29.107445000000002</v>
      </c>
      <c r="C10" s="80">
        <v>31.847945000000003</v>
      </c>
      <c r="D10" s="80">
        <v>33.022444999999998</v>
      </c>
      <c r="E10" s="80">
        <v>34.196944999999999</v>
      </c>
      <c r="F10" s="80">
        <v>35.371445000000001</v>
      </c>
      <c r="G10" s="80">
        <v>36.545945000000003</v>
      </c>
      <c r="H10" s="80">
        <v>39.286445000000008</v>
      </c>
      <c r="I10" s="80">
        <v>41.635445000000004</v>
      </c>
      <c r="J10" s="80">
        <v>43.984445000000008</v>
      </c>
      <c r="K10" s="80">
        <v>45.15894500000001</v>
      </c>
      <c r="L10" s="80">
        <v>47.899445</v>
      </c>
      <c r="M10" s="80">
        <v>56.671945000000008</v>
      </c>
      <c r="N10" s="80">
        <v>62.935945000000004</v>
      </c>
      <c r="O10" s="19"/>
    </row>
    <row r="11" spans="1:15" ht="24.95" customHeight="1" x14ac:dyDescent="0.2">
      <c r="A11" s="78" t="s">
        <v>147</v>
      </c>
      <c r="B11" s="80">
        <v>63.385445000000004</v>
      </c>
      <c r="C11" s="80">
        <v>68.083445000000012</v>
      </c>
      <c r="D11" s="80">
        <v>70.823945000000009</v>
      </c>
      <c r="E11" s="80">
        <v>73.172944999999999</v>
      </c>
      <c r="F11" s="80">
        <v>75.521945000000017</v>
      </c>
      <c r="G11" s="80">
        <v>78.262445000000014</v>
      </c>
      <c r="H11" s="80">
        <v>82.960444999999993</v>
      </c>
      <c r="I11" s="80">
        <v>88.049945000000008</v>
      </c>
      <c r="J11" s="80">
        <v>92.747944999999987</v>
      </c>
      <c r="K11" s="80">
        <v>95.488445000000013</v>
      </c>
      <c r="L11" s="80">
        <v>100.18644499999999</v>
      </c>
      <c r="M11" s="80">
        <v>112.322945</v>
      </c>
      <c r="N11" s="80">
        <v>124.85094499999998</v>
      </c>
      <c r="O11" s="19"/>
    </row>
    <row r="12" spans="1:15" ht="24.95" customHeight="1" x14ac:dyDescent="0.2">
      <c r="A12" s="78" t="s">
        <v>56</v>
      </c>
      <c r="B12" s="81">
        <v>42.962535000000003</v>
      </c>
      <c r="C12" s="81">
        <v>52.075035</v>
      </c>
      <c r="D12" s="81">
        <v>54.626535000000004</v>
      </c>
      <c r="E12" s="81">
        <v>57.178035000000001</v>
      </c>
      <c r="F12" s="81">
        <v>59.729535000000006</v>
      </c>
      <c r="G12" s="81">
        <v>62.281035000000003</v>
      </c>
      <c r="H12" s="81">
        <v>68.113034999999996</v>
      </c>
      <c r="I12" s="81">
        <v>91.643534999999986</v>
      </c>
      <c r="J12" s="81">
        <v>98.569034999999985</v>
      </c>
      <c r="K12" s="81">
        <v>102.94303499999999</v>
      </c>
      <c r="L12" s="81">
        <v>110.23303500000002</v>
      </c>
      <c r="M12" s="81">
        <v>134.330535</v>
      </c>
      <c r="N12" s="81">
        <v>163.85503500000002</v>
      </c>
      <c r="O12" s="19"/>
    </row>
    <row r="13" spans="1:15" ht="24.95" customHeight="1" x14ac:dyDescent="0.2">
      <c r="A13" s="78" t="s">
        <v>57</v>
      </c>
      <c r="B13" s="81">
        <v>40.775534999999998</v>
      </c>
      <c r="C13" s="81">
        <v>43.327035000000009</v>
      </c>
      <c r="D13" s="81">
        <v>44.420535000000001</v>
      </c>
      <c r="E13" s="81">
        <v>45.514035</v>
      </c>
      <c r="F13" s="81">
        <v>46.607535000000006</v>
      </c>
      <c r="G13" s="81">
        <v>47.701035000000005</v>
      </c>
      <c r="H13" s="81">
        <v>50.252535000000002</v>
      </c>
      <c r="I13" s="81">
        <v>54.464535000000005</v>
      </c>
      <c r="J13" s="81">
        <v>56.651535000000003</v>
      </c>
      <c r="K13" s="81">
        <v>57.745035000000001</v>
      </c>
      <c r="L13" s="81">
        <v>60.296535000000006</v>
      </c>
      <c r="M13" s="81">
        <v>69.81403499999999</v>
      </c>
      <c r="N13" s="81">
        <v>75.646034999999998</v>
      </c>
      <c r="O13" s="19"/>
    </row>
    <row r="14" spans="1:15" ht="24.95" customHeight="1" x14ac:dyDescent="0.2">
      <c r="A14" s="78" t="s">
        <v>58</v>
      </c>
      <c r="B14" s="81">
        <v>67.762035000000012</v>
      </c>
      <c r="C14" s="81">
        <v>74.323035000000004</v>
      </c>
      <c r="D14" s="81">
        <v>77.603534999999994</v>
      </c>
      <c r="E14" s="81">
        <v>87.809534999999997</v>
      </c>
      <c r="F14" s="81">
        <v>94.735034999999996</v>
      </c>
      <c r="G14" s="81">
        <v>99.109034999999977</v>
      </c>
      <c r="H14" s="81">
        <v>107.492535</v>
      </c>
      <c r="I14" s="81">
        <v>122.99053499999998</v>
      </c>
      <c r="J14" s="81">
        <v>155.79553500000003</v>
      </c>
      <c r="K14" s="81">
        <v>161.62753500000002</v>
      </c>
      <c r="L14" s="81">
        <v>172.56253500000003</v>
      </c>
      <c r="M14" s="81">
        <v>201.72253499999999</v>
      </c>
      <c r="N14" s="81">
        <v>272.43553499999996</v>
      </c>
      <c r="O14" s="19"/>
    </row>
    <row r="15" spans="1:15" ht="24.95" customHeight="1" x14ac:dyDescent="0.2">
      <c r="A15" s="78" t="s">
        <v>59</v>
      </c>
      <c r="B15" s="81">
        <v>75.416534999999996</v>
      </c>
      <c r="C15" s="81">
        <v>80.884034999999997</v>
      </c>
      <c r="D15" s="81">
        <v>83.800035000000008</v>
      </c>
      <c r="E15" s="81">
        <v>86.716034999999991</v>
      </c>
      <c r="F15" s="81">
        <v>89.267534999999995</v>
      </c>
      <c r="G15" s="81">
        <v>92.183534999999992</v>
      </c>
      <c r="H15" s="81">
        <v>97.651035000000007</v>
      </c>
      <c r="I15" s="81">
        <v>109.86853499999998</v>
      </c>
      <c r="J15" s="81">
        <v>115.336035</v>
      </c>
      <c r="K15" s="81">
        <v>117.887535</v>
      </c>
      <c r="L15" s="81">
        <v>123.355035</v>
      </c>
      <c r="M15" s="81">
        <v>137.20603499999999</v>
      </c>
      <c r="N15" s="81">
        <v>151.05703499999998</v>
      </c>
      <c r="O15" s="19"/>
    </row>
    <row r="16" spans="1:15" ht="24.95" customHeight="1" x14ac:dyDescent="0.2">
      <c r="A16" s="78" t="s">
        <v>60</v>
      </c>
      <c r="B16" s="81">
        <v>23.090534999999999</v>
      </c>
      <c r="C16" s="81">
        <v>25.277535</v>
      </c>
      <c r="D16" s="81">
        <v>26.006535</v>
      </c>
      <c r="E16" s="81">
        <v>26.735534999999999</v>
      </c>
      <c r="F16" s="81">
        <v>27.464534999999998</v>
      </c>
      <c r="G16" s="81">
        <v>28.193535000000001</v>
      </c>
      <c r="H16" s="81">
        <v>29.651535000000003</v>
      </c>
      <c r="I16" s="81">
        <v>34.903034999999996</v>
      </c>
      <c r="J16" s="81">
        <v>36.725535000000001</v>
      </c>
      <c r="K16" s="81">
        <v>37.454534999999993</v>
      </c>
      <c r="L16" s="81">
        <v>39.277035000000005</v>
      </c>
      <c r="M16" s="81">
        <v>44.744535000000013</v>
      </c>
      <c r="N16" s="81">
        <v>50.576535</v>
      </c>
      <c r="O16" s="19"/>
    </row>
    <row r="17" spans="1:88" ht="24.95" customHeight="1" x14ac:dyDescent="0.2">
      <c r="A17" s="79" t="s">
        <v>61</v>
      </c>
      <c r="B17" s="82">
        <v>24.184034999999994</v>
      </c>
      <c r="C17" s="82">
        <v>25.642035</v>
      </c>
      <c r="D17" s="82">
        <v>27.100035000000002</v>
      </c>
      <c r="E17" s="82">
        <v>27.829035000000001</v>
      </c>
      <c r="F17" s="82">
        <v>28.922534999999996</v>
      </c>
      <c r="G17" s="82">
        <v>29.651535000000003</v>
      </c>
      <c r="H17" s="82">
        <v>32.203035</v>
      </c>
      <c r="I17" s="82">
        <v>36.725535000000001</v>
      </c>
      <c r="J17" s="82">
        <v>39.641535000000005</v>
      </c>
      <c r="K17" s="82">
        <v>40.735035000000003</v>
      </c>
      <c r="L17" s="82">
        <v>43.651035000000007</v>
      </c>
      <c r="M17" s="82">
        <v>50.212035000000007</v>
      </c>
      <c r="N17" s="82">
        <v>57.137535</v>
      </c>
      <c r="O17" s="19"/>
    </row>
    <row r="18" spans="1:88" ht="24.95" customHeight="1" x14ac:dyDescent="0.2">
      <c r="A18" s="79" t="s">
        <v>62</v>
      </c>
      <c r="B18" s="82">
        <v>24.548535000000001</v>
      </c>
      <c r="C18" s="82">
        <v>26.735534999999999</v>
      </c>
      <c r="D18" s="82">
        <v>27.829035000000001</v>
      </c>
      <c r="E18" s="82">
        <v>29.287034999999996</v>
      </c>
      <c r="F18" s="82">
        <v>30.380535000000002</v>
      </c>
      <c r="G18" s="82">
        <v>31.838535</v>
      </c>
      <c r="H18" s="82">
        <v>34.025534999999998</v>
      </c>
      <c r="I18" s="82">
        <v>39.641535000000005</v>
      </c>
      <c r="J18" s="82">
        <v>42.557535000000001</v>
      </c>
      <c r="K18" s="82">
        <v>43.651035000000007</v>
      </c>
      <c r="L18" s="82">
        <v>47.296035000000003</v>
      </c>
      <c r="M18" s="82">
        <v>55.679535000000001</v>
      </c>
      <c r="N18" s="82">
        <v>65.156534999999991</v>
      </c>
      <c r="O18" s="19"/>
    </row>
    <row r="19" spans="1:88" ht="24.95" customHeight="1" x14ac:dyDescent="0.2">
      <c r="A19" s="78" t="s">
        <v>63</v>
      </c>
      <c r="B19" s="83">
        <v>27.100035000000002</v>
      </c>
      <c r="C19" s="83">
        <v>30.745034999999994</v>
      </c>
      <c r="D19" s="83">
        <v>32.567534999999999</v>
      </c>
      <c r="E19" s="83">
        <v>33.661034999999998</v>
      </c>
      <c r="F19" s="83">
        <v>35.848035000000003</v>
      </c>
      <c r="G19" s="83">
        <v>37.670535000000001</v>
      </c>
      <c r="H19" s="83">
        <v>42.04453500000001</v>
      </c>
      <c r="I19" s="83">
        <v>48.754035000000009</v>
      </c>
      <c r="J19" s="83">
        <v>53.85703500000001</v>
      </c>
      <c r="K19" s="83">
        <v>56.408535000000015</v>
      </c>
      <c r="L19" s="83">
        <v>61.876035000000002</v>
      </c>
      <c r="M19" s="83">
        <v>76.091534999999993</v>
      </c>
      <c r="N19" s="83">
        <v>92.129535000000004</v>
      </c>
      <c r="O19" s="19"/>
    </row>
    <row r="20" spans="1:88" ht="24.95" customHeight="1" x14ac:dyDescent="0.2">
      <c r="A20" s="78" t="s">
        <v>64</v>
      </c>
      <c r="B20" s="83">
        <v>47.350035000000005</v>
      </c>
      <c r="C20" s="83">
        <v>50.995034999999994</v>
      </c>
      <c r="D20" s="83">
        <v>52.817534999999999</v>
      </c>
      <c r="E20" s="83">
        <v>53.911034999999998</v>
      </c>
      <c r="F20" s="83">
        <v>56.09803500000001</v>
      </c>
      <c r="G20" s="83">
        <v>57.920535000000001</v>
      </c>
      <c r="H20" s="83">
        <v>62.29453500000001</v>
      </c>
      <c r="I20" s="83">
        <v>73.054035000000013</v>
      </c>
      <c r="J20" s="83">
        <v>78.157035000000008</v>
      </c>
      <c r="K20" s="83">
        <v>80.708535000000012</v>
      </c>
      <c r="L20" s="83">
        <v>86.176034999999999</v>
      </c>
      <c r="M20" s="83">
        <v>100.39153499999999</v>
      </c>
      <c r="N20" s="83">
        <v>116.429535</v>
      </c>
      <c r="O20" s="19"/>
    </row>
    <row r="21" spans="1:88" s="25" customFormat="1" ht="24.95" customHeight="1" x14ac:dyDescent="0.2">
      <c r="A21" s="79" t="s">
        <v>75</v>
      </c>
      <c r="B21" s="82">
        <v>63.847034999999998</v>
      </c>
      <c r="C21" s="82">
        <v>65.305035000000004</v>
      </c>
      <c r="D21" s="82">
        <v>66.034034999999989</v>
      </c>
      <c r="E21" s="82">
        <v>72.203534999999988</v>
      </c>
      <c r="F21" s="82">
        <v>72.932535000000001</v>
      </c>
      <c r="G21" s="82">
        <v>79.102035000000001</v>
      </c>
      <c r="H21" s="82">
        <v>80.560034999999999</v>
      </c>
      <c r="I21" s="82">
        <v>90.185535000000002</v>
      </c>
      <c r="J21" s="82">
        <v>105.251535</v>
      </c>
      <c r="K21" s="82">
        <v>105.98053499999999</v>
      </c>
      <c r="L21" s="82">
        <v>114.769035</v>
      </c>
      <c r="M21" s="82">
        <v>127.41853500000001</v>
      </c>
      <c r="N21" s="82">
        <v>141.94453499999997</v>
      </c>
      <c r="O21" s="19"/>
    </row>
    <row r="22" spans="1:88" s="26" customFormat="1" ht="24.95" customHeight="1" x14ac:dyDescent="0.2">
      <c r="A22" s="79" t="s">
        <v>76</v>
      </c>
      <c r="B22" s="82">
        <v>63.847034999999998</v>
      </c>
      <c r="C22" s="82">
        <v>65.305035000000004</v>
      </c>
      <c r="D22" s="82">
        <v>66.034034999999989</v>
      </c>
      <c r="E22" s="82">
        <v>72.203534999999988</v>
      </c>
      <c r="F22" s="82">
        <v>72.932535000000001</v>
      </c>
      <c r="G22" s="82">
        <v>79.102035000000001</v>
      </c>
      <c r="H22" s="82">
        <v>80.560034999999999</v>
      </c>
      <c r="I22" s="82">
        <v>90.185535000000002</v>
      </c>
      <c r="J22" s="82">
        <v>105.251535</v>
      </c>
      <c r="K22" s="82">
        <v>105.98053499999999</v>
      </c>
      <c r="L22" s="82">
        <v>114.769035</v>
      </c>
      <c r="M22" s="82">
        <v>127.41853500000001</v>
      </c>
      <c r="N22" s="82">
        <v>141.94453499999997</v>
      </c>
      <c r="O22" s="19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</row>
    <row r="23" spans="1:88" s="25" customFormat="1" ht="24.95" customHeight="1" x14ac:dyDescent="0.2">
      <c r="A23" s="79" t="s">
        <v>65</v>
      </c>
      <c r="B23" s="81">
        <v>50.347034999999998</v>
      </c>
      <c r="C23" s="81">
        <v>52.169534999999996</v>
      </c>
      <c r="D23" s="81">
        <v>55.625534999999992</v>
      </c>
      <c r="E23" s="81">
        <v>59.068035000000002</v>
      </c>
      <c r="F23" s="81">
        <v>62.888534999999997</v>
      </c>
      <c r="G23" s="81">
        <v>66.884535</v>
      </c>
      <c r="H23" s="81">
        <v>70.880535000000009</v>
      </c>
      <c r="I23" s="81">
        <v>74.620035000000001</v>
      </c>
      <c r="J23" s="81">
        <v>60.094034999999998</v>
      </c>
      <c r="K23" s="81">
        <v>61.498035000000009</v>
      </c>
      <c r="L23" s="81">
        <v>89.875034999999997</v>
      </c>
      <c r="M23" s="81">
        <v>97.786034999999998</v>
      </c>
      <c r="N23" s="81">
        <v>107.60053500000001</v>
      </c>
      <c r="O23" s="19"/>
    </row>
    <row r="24" spans="1:88" s="26" customFormat="1" ht="24.95" customHeight="1" x14ac:dyDescent="0.2">
      <c r="A24" s="79" t="s">
        <v>66</v>
      </c>
      <c r="B24" s="82">
        <v>37.508534999999995</v>
      </c>
      <c r="C24" s="82">
        <v>39.331035</v>
      </c>
      <c r="D24" s="82">
        <v>40.424534999999999</v>
      </c>
      <c r="E24" s="82">
        <v>41.153534999999998</v>
      </c>
      <c r="F24" s="82">
        <v>42.247034999999997</v>
      </c>
      <c r="G24" s="82">
        <v>43.340535000000003</v>
      </c>
      <c r="H24" s="82">
        <v>45.163034999999994</v>
      </c>
      <c r="I24" s="82">
        <v>47.714534999999998</v>
      </c>
      <c r="J24" s="82">
        <v>49.901535000000003</v>
      </c>
      <c r="K24" s="82">
        <v>51.359535000000001</v>
      </c>
      <c r="L24" s="82">
        <v>53.911034999999998</v>
      </c>
      <c r="M24" s="82">
        <v>60.472034999999998</v>
      </c>
      <c r="N24" s="82">
        <v>68.491034999999997</v>
      </c>
      <c r="O24" s="19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</row>
    <row r="25" spans="1:88" s="25" customFormat="1" ht="24.95" customHeight="1" x14ac:dyDescent="0.2">
      <c r="A25" s="79" t="s">
        <v>67</v>
      </c>
      <c r="B25" s="82">
        <v>37.508534999999995</v>
      </c>
      <c r="C25" s="82">
        <v>39.331035</v>
      </c>
      <c r="D25" s="82">
        <v>40.424534999999999</v>
      </c>
      <c r="E25" s="82">
        <v>41.153534999999998</v>
      </c>
      <c r="F25" s="82">
        <v>42.247034999999997</v>
      </c>
      <c r="G25" s="82">
        <v>43.340535000000003</v>
      </c>
      <c r="H25" s="82">
        <v>45.163034999999994</v>
      </c>
      <c r="I25" s="82">
        <v>47.714534999999998</v>
      </c>
      <c r="J25" s="82">
        <v>49.901535000000003</v>
      </c>
      <c r="K25" s="82">
        <v>51.359535000000001</v>
      </c>
      <c r="L25" s="82">
        <v>53.911034999999998</v>
      </c>
      <c r="M25" s="82">
        <v>60.472034999999998</v>
      </c>
      <c r="N25" s="82">
        <v>68.491034999999997</v>
      </c>
      <c r="O25" s="19"/>
    </row>
    <row r="26" spans="1:88" s="26" customFormat="1" ht="24.95" customHeight="1" x14ac:dyDescent="0.2">
      <c r="A26" s="79" t="s">
        <v>73</v>
      </c>
      <c r="B26" s="82">
        <v>44.478584999999995</v>
      </c>
      <c r="C26" s="82">
        <v>47.030085</v>
      </c>
      <c r="D26" s="82">
        <v>48.123584999999991</v>
      </c>
      <c r="E26" s="82">
        <v>49.217084999999997</v>
      </c>
      <c r="F26" s="82">
        <v>50.310584999999996</v>
      </c>
      <c r="G26" s="82">
        <v>51.404085000000002</v>
      </c>
      <c r="H26" s="82">
        <v>53.955584999999999</v>
      </c>
      <c r="I26" s="82">
        <v>56.142585000000011</v>
      </c>
      <c r="J26" s="82">
        <v>58.329585000000009</v>
      </c>
      <c r="K26" s="82">
        <v>59.423085000000007</v>
      </c>
      <c r="L26" s="82">
        <v>61.974584999999998</v>
      </c>
      <c r="M26" s="82">
        <v>67.442085000000006</v>
      </c>
      <c r="N26" s="82">
        <v>73.274084999999999</v>
      </c>
      <c r="O26" s="19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</row>
    <row r="27" spans="1:88" s="25" customFormat="1" ht="39" customHeight="1" x14ac:dyDescent="0.2">
      <c r="A27" s="79" t="s">
        <v>74</v>
      </c>
      <c r="B27" s="82">
        <v>83.142585000000011</v>
      </c>
      <c r="C27" s="82">
        <v>87.516584999999992</v>
      </c>
      <c r="D27" s="82">
        <v>90.068084999999996</v>
      </c>
      <c r="E27" s="82">
        <v>92.255085000000008</v>
      </c>
      <c r="F27" s="82">
        <v>94.442084999999992</v>
      </c>
      <c r="G27" s="82">
        <v>96.99358500000001</v>
      </c>
      <c r="H27" s="82">
        <v>101.36758499999999</v>
      </c>
      <c r="I27" s="82">
        <v>106.10608499999999</v>
      </c>
      <c r="J27" s="82">
        <v>110.48008499999999</v>
      </c>
      <c r="K27" s="82">
        <v>113.03158500000001</v>
      </c>
      <c r="L27" s="82">
        <v>117.40558499999997</v>
      </c>
      <c r="M27" s="82">
        <v>128.705085</v>
      </c>
      <c r="N27" s="82">
        <v>140.36908499999998</v>
      </c>
      <c r="O27" s="19"/>
    </row>
    <row r="28" spans="1:88" ht="24.95" customHeight="1" x14ac:dyDescent="0.2">
      <c r="A28" s="79" t="s">
        <v>68</v>
      </c>
      <c r="B28" s="82">
        <v>34.214534999999998</v>
      </c>
      <c r="C28" s="82">
        <v>36.401535000000003</v>
      </c>
      <c r="D28" s="82">
        <v>37.495034999999994</v>
      </c>
      <c r="E28" s="82">
        <v>38.224035000000001</v>
      </c>
      <c r="F28" s="82">
        <v>39.317534999999999</v>
      </c>
      <c r="G28" s="82">
        <v>40.411034999999998</v>
      </c>
      <c r="H28" s="82">
        <v>42.598035000000003</v>
      </c>
      <c r="I28" s="82">
        <v>44.785035000000001</v>
      </c>
      <c r="J28" s="82">
        <v>46.972034999999998</v>
      </c>
      <c r="K28" s="82">
        <v>48.065535000000004</v>
      </c>
      <c r="L28" s="82">
        <v>50.252535000000002</v>
      </c>
      <c r="M28" s="82">
        <v>56.084535000000002</v>
      </c>
      <c r="N28" s="82">
        <v>62.281035000000003</v>
      </c>
      <c r="O28" s="19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</row>
    <row r="29" spans="1:88" ht="24.95" customHeight="1" x14ac:dyDescent="0.2">
      <c r="A29" s="79" t="s">
        <v>69</v>
      </c>
      <c r="B29" s="82">
        <v>51.899535000000007</v>
      </c>
      <c r="C29" s="82">
        <v>56.638035000000002</v>
      </c>
      <c r="D29" s="82">
        <v>58.460535000000007</v>
      </c>
      <c r="E29" s="82">
        <v>60.647535000000005</v>
      </c>
      <c r="F29" s="82">
        <v>62.47003500000001</v>
      </c>
      <c r="G29" s="82">
        <v>65.021535</v>
      </c>
      <c r="H29" s="82">
        <v>69.760034999999988</v>
      </c>
      <c r="I29" s="82">
        <v>74.863034999999996</v>
      </c>
      <c r="J29" s="82">
        <v>89.443034999999995</v>
      </c>
      <c r="K29" s="82">
        <v>92.723534999999998</v>
      </c>
      <c r="L29" s="82">
        <v>99.284535000000005</v>
      </c>
      <c r="M29" s="82">
        <v>117.509535</v>
      </c>
      <c r="N29" s="82">
        <v>140.837535</v>
      </c>
      <c r="O29" s="19"/>
    </row>
    <row r="30" spans="1:88" ht="24.95" customHeight="1" x14ac:dyDescent="0.2">
      <c r="A30" s="79" t="s">
        <v>70</v>
      </c>
      <c r="B30" s="82">
        <v>30.205034999999999</v>
      </c>
      <c r="C30" s="82">
        <v>31.663034999999994</v>
      </c>
      <c r="D30" s="82">
        <v>32.392035</v>
      </c>
      <c r="E30" s="82">
        <v>33.121034999999999</v>
      </c>
      <c r="F30" s="82">
        <v>33.850035000000005</v>
      </c>
      <c r="G30" s="82">
        <v>34.943534999999997</v>
      </c>
      <c r="H30" s="82">
        <v>36.401535000000003</v>
      </c>
      <c r="I30" s="82">
        <v>38.588535</v>
      </c>
      <c r="J30" s="82">
        <v>40.411034999999998</v>
      </c>
      <c r="K30" s="82">
        <v>41.50453499999999</v>
      </c>
      <c r="L30" s="82">
        <v>43.691535000000009</v>
      </c>
      <c r="M30" s="82">
        <v>49.523535000000003</v>
      </c>
      <c r="N30" s="82">
        <v>56.449035000000002</v>
      </c>
      <c r="O30" s="19"/>
    </row>
    <row r="31" spans="1:88" ht="24.95" customHeight="1" x14ac:dyDescent="0.2">
      <c r="A31" s="79" t="s">
        <v>71</v>
      </c>
      <c r="B31" s="82">
        <v>41.50453499999999</v>
      </c>
      <c r="C31" s="82" t="s">
        <v>6</v>
      </c>
      <c r="D31" s="82">
        <v>45.514035</v>
      </c>
      <c r="E31" s="82" t="s">
        <v>6</v>
      </c>
      <c r="F31" s="82">
        <v>48.79453500000001</v>
      </c>
      <c r="G31" s="82" t="s">
        <v>6</v>
      </c>
      <c r="H31" s="82">
        <v>52.804035000000013</v>
      </c>
      <c r="I31" s="82">
        <v>56.449035000000002</v>
      </c>
      <c r="J31" s="82" t="s">
        <v>6</v>
      </c>
      <c r="K31" s="82" t="s">
        <v>6</v>
      </c>
      <c r="L31" s="82">
        <v>64.832534999999993</v>
      </c>
      <c r="M31" s="82">
        <v>74.309534999999997</v>
      </c>
      <c r="N31" s="82" t="s">
        <v>6</v>
      </c>
      <c r="O31" s="19"/>
    </row>
    <row r="32" spans="1:88" ht="24.95" customHeight="1" x14ac:dyDescent="0.2">
      <c r="A32" s="79" t="s">
        <v>72</v>
      </c>
      <c r="B32" s="82">
        <v>53.087535000000003</v>
      </c>
      <c r="C32" s="82">
        <v>62.200035</v>
      </c>
      <c r="D32" s="82">
        <v>64.751535000000004</v>
      </c>
      <c r="E32" s="82">
        <v>67.303034999999994</v>
      </c>
      <c r="F32" s="82">
        <v>69.854534999999998</v>
      </c>
      <c r="G32" s="82">
        <v>72.406035000000003</v>
      </c>
      <c r="H32" s="82">
        <v>78.238034999999996</v>
      </c>
      <c r="I32" s="82">
        <v>102.781035</v>
      </c>
      <c r="J32" s="82">
        <v>109.706535</v>
      </c>
      <c r="K32" s="82">
        <v>114.08053500000001</v>
      </c>
      <c r="L32" s="82">
        <v>121.37053500000002</v>
      </c>
      <c r="M32" s="82">
        <v>147.49303500000002</v>
      </c>
      <c r="N32" s="82">
        <v>177.01753500000001</v>
      </c>
      <c r="O32" s="19"/>
    </row>
    <row r="33" spans="1:17" ht="24.75" customHeight="1" x14ac:dyDescent="0.2">
      <c r="A33" s="79" t="s">
        <v>135</v>
      </c>
      <c r="B33" s="82">
        <f>47.84*1.3</f>
        <v>62.192000000000007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7"/>
    </row>
    <row r="34" spans="1:17" ht="24.75" customHeight="1" x14ac:dyDescent="0.2">
      <c r="A34" s="79" t="s">
        <v>145</v>
      </c>
      <c r="B34" s="82">
        <f>B10/2</f>
        <v>14.553722500000001</v>
      </c>
      <c r="C34" s="82">
        <f>C10/2</f>
        <v>15.923972500000001</v>
      </c>
      <c r="D34" s="82">
        <f t="shared" ref="D34:M34" si="0">D10/2</f>
        <v>16.511222499999999</v>
      </c>
      <c r="E34" s="82">
        <f t="shared" si="0"/>
        <v>17.0984725</v>
      </c>
      <c r="F34" s="82">
        <f t="shared" si="0"/>
        <v>17.685722500000001</v>
      </c>
      <c r="G34" s="82">
        <f t="shared" si="0"/>
        <v>18.272972500000002</v>
      </c>
      <c r="H34" s="82">
        <f t="shared" si="0"/>
        <v>19.643222500000004</v>
      </c>
      <c r="I34" s="82">
        <f t="shared" si="0"/>
        <v>20.817722500000002</v>
      </c>
      <c r="J34" s="82">
        <f t="shared" si="0"/>
        <v>21.992222500000004</v>
      </c>
      <c r="K34" s="82">
        <f t="shared" si="0"/>
        <v>22.579472500000005</v>
      </c>
      <c r="L34" s="82">
        <f t="shared" si="0"/>
        <v>23.9497225</v>
      </c>
      <c r="M34" s="82">
        <f t="shared" si="0"/>
        <v>28.335972500000004</v>
      </c>
      <c r="N34" s="82">
        <f>N10/2</f>
        <v>31.467972500000002</v>
      </c>
      <c r="O34" s="7"/>
    </row>
    <row r="35" spans="1:17" ht="24.75" customHeight="1" x14ac:dyDescent="0.2">
      <c r="A35" s="79" t="s">
        <v>146</v>
      </c>
      <c r="B35" s="82">
        <f>B34</f>
        <v>14.553722500000001</v>
      </c>
      <c r="C35" s="82">
        <f t="shared" ref="C35:N35" si="1">C34</f>
        <v>15.923972500000001</v>
      </c>
      <c r="D35" s="82">
        <f t="shared" si="1"/>
        <v>16.511222499999999</v>
      </c>
      <c r="E35" s="82">
        <f t="shared" si="1"/>
        <v>17.0984725</v>
      </c>
      <c r="F35" s="82">
        <f t="shared" si="1"/>
        <v>17.685722500000001</v>
      </c>
      <c r="G35" s="82">
        <f t="shared" si="1"/>
        <v>18.272972500000002</v>
      </c>
      <c r="H35" s="82">
        <f t="shared" si="1"/>
        <v>19.643222500000004</v>
      </c>
      <c r="I35" s="82">
        <f t="shared" si="1"/>
        <v>20.817722500000002</v>
      </c>
      <c r="J35" s="82">
        <f t="shared" si="1"/>
        <v>21.992222500000004</v>
      </c>
      <c r="K35" s="82">
        <f t="shared" si="1"/>
        <v>22.579472500000005</v>
      </c>
      <c r="L35" s="82">
        <f t="shared" si="1"/>
        <v>23.9497225</v>
      </c>
      <c r="M35" s="82">
        <f t="shared" si="1"/>
        <v>28.335972500000004</v>
      </c>
      <c r="N35" s="82">
        <f t="shared" si="1"/>
        <v>31.467972500000002</v>
      </c>
      <c r="O35" s="7"/>
    </row>
    <row r="36" spans="1:17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7"/>
      <c r="N36" s="7"/>
      <c r="O36" s="7"/>
    </row>
    <row r="37" spans="1:17" ht="15" x14ac:dyDescent="0.2">
      <c r="A37" s="72" t="s">
        <v>154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</row>
    <row r="38" spans="1:17" ht="14.25" x14ac:dyDescent="0.2">
      <c r="A38" s="22" t="s">
        <v>151</v>
      </c>
      <c r="B38" s="6"/>
      <c r="C38" s="6"/>
      <c r="D38" s="6"/>
      <c r="E38" s="22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7" ht="14.25" x14ac:dyDescent="0.2">
      <c r="A39" s="22" t="s">
        <v>152</v>
      </c>
      <c r="B39" s="6"/>
      <c r="C39" s="6"/>
      <c r="D39" s="6"/>
      <c r="E39" s="22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7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7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7" x14ac:dyDescent="0.2">
      <c r="A42" s="23"/>
      <c r="B42" s="23"/>
      <c r="C42" s="23"/>
      <c r="D42" s="23"/>
      <c r="E42" s="23"/>
      <c r="F42" s="23"/>
      <c r="G42" s="23"/>
      <c r="H42" s="23"/>
      <c r="I42" s="23"/>
      <c r="J42" s="7"/>
      <c r="K42" s="7"/>
      <c r="L42" s="7"/>
      <c r="M42" s="7"/>
      <c r="N42" s="7"/>
      <c r="O42" s="7"/>
    </row>
  </sheetData>
  <mergeCells count="6">
    <mergeCell ref="A37:Q37"/>
    <mergeCell ref="D2:H2"/>
    <mergeCell ref="A3:N3"/>
    <mergeCell ref="A4:C4"/>
    <mergeCell ref="J4:N4"/>
    <mergeCell ref="A5:N5"/>
  </mergeCells>
  <pageMargins left="0.51181102362204722" right="0.19685039370078741" top="0.39370078740157483" bottom="0.19685039370078741" header="0.31496062992125984" footer="0.31496062992125984"/>
  <pageSetup paperSize="9" scale="58" orientation="landscape" verticalDpi="0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Q42"/>
  <sheetViews>
    <sheetView zoomScale="90" zoomScaleNormal="90" zoomScaleSheetLayoutView="77" workbookViewId="0">
      <pane xSplit="1" ySplit="6" topLeftCell="B7" activePane="bottomRight" state="frozen"/>
      <selection activeCell="S13" sqref="S13"/>
      <selection pane="topRight" activeCell="S13" sqref="S13"/>
      <selection pane="bottomLeft" activeCell="S13" sqref="S13"/>
      <selection pane="bottomRight" activeCell="A8" sqref="A8"/>
    </sheetView>
  </sheetViews>
  <sheetFormatPr defaultRowHeight="12.75" x14ac:dyDescent="0.2"/>
  <cols>
    <col min="1" max="1" width="40.7109375" customWidth="1"/>
    <col min="2" max="14" width="9.7109375" customWidth="1"/>
  </cols>
  <sheetData>
    <row r="1" spans="1:15" ht="20.25" x14ac:dyDescent="0.3">
      <c r="A1" s="5"/>
      <c r="B1" s="6"/>
      <c r="C1" s="6"/>
      <c r="D1" s="12"/>
      <c r="E1" s="12"/>
      <c r="F1" s="13"/>
      <c r="G1" s="11"/>
      <c r="H1" s="11"/>
      <c r="I1" s="11"/>
      <c r="J1" s="14"/>
      <c r="K1" s="9"/>
      <c r="L1" s="9"/>
      <c r="M1" s="7"/>
      <c r="N1" s="7"/>
      <c r="O1" s="7"/>
    </row>
    <row r="2" spans="1:15" ht="22.5" x14ac:dyDescent="0.3">
      <c r="A2" s="5"/>
      <c r="B2" s="6"/>
      <c r="C2" s="6"/>
      <c r="D2" s="50" t="s">
        <v>0</v>
      </c>
      <c r="E2" s="50"/>
      <c r="F2" s="50"/>
      <c r="G2" s="50"/>
      <c r="H2" s="50"/>
      <c r="I2" s="14"/>
      <c r="J2" s="14"/>
      <c r="K2" s="12"/>
      <c r="L2" s="12"/>
      <c r="M2" s="7"/>
      <c r="N2" s="7"/>
      <c r="O2" s="7"/>
    </row>
    <row r="3" spans="1:15" ht="33.75" customHeight="1" x14ac:dyDescent="0.25">
      <c r="A3" s="49" t="s">
        <v>139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7"/>
    </row>
    <row r="4" spans="1:15" ht="31.5" customHeight="1" thickBot="1" x14ac:dyDescent="0.3">
      <c r="A4" s="47" t="s">
        <v>2</v>
      </c>
      <c r="B4" s="47"/>
      <c r="C4" s="47"/>
      <c r="D4" s="15"/>
      <c r="E4" s="15"/>
      <c r="F4" s="15"/>
      <c r="G4" s="15"/>
      <c r="H4" s="15"/>
      <c r="I4" s="15"/>
      <c r="J4" s="89" t="str">
        <f>КРЕПЕЖ!Q4</f>
        <v>Вводится в действие с 30 марта 2022г.</v>
      </c>
      <c r="K4" s="89"/>
      <c r="L4" s="89"/>
      <c r="M4" s="89"/>
      <c r="N4" s="89"/>
      <c r="O4" s="16"/>
    </row>
    <row r="5" spans="1:15" ht="19.5" customHeight="1" thickBot="1" x14ac:dyDescent="0.3">
      <c r="A5" s="86" t="s">
        <v>131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8"/>
      <c r="O5" s="17"/>
    </row>
    <row r="6" spans="1:15" ht="24.95" customHeight="1" x14ac:dyDescent="0.25">
      <c r="A6" s="76" t="s">
        <v>4</v>
      </c>
      <c r="B6" s="84" t="s">
        <v>5</v>
      </c>
      <c r="C6" s="84">
        <v>120</v>
      </c>
      <c r="D6" s="84">
        <v>130</v>
      </c>
      <c r="E6" s="84">
        <v>140</v>
      </c>
      <c r="F6" s="84">
        <v>150</v>
      </c>
      <c r="G6" s="84">
        <v>160</v>
      </c>
      <c r="H6" s="84">
        <v>180</v>
      </c>
      <c r="I6" s="84">
        <v>200</v>
      </c>
      <c r="J6" s="84">
        <v>220</v>
      </c>
      <c r="K6" s="84">
        <v>230</v>
      </c>
      <c r="L6" s="84">
        <v>250</v>
      </c>
      <c r="M6" s="84">
        <v>300</v>
      </c>
      <c r="N6" s="84">
        <v>350</v>
      </c>
      <c r="O6" s="18"/>
    </row>
    <row r="7" spans="1:15" ht="24.95" customHeight="1" x14ac:dyDescent="0.2">
      <c r="A7" s="77" t="s">
        <v>52</v>
      </c>
      <c r="B7" s="80">
        <v>52.901945000000012</v>
      </c>
      <c r="C7" s="80">
        <v>60.151945000000012</v>
      </c>
      <c r="D7" s="80">
        <v>63.631944999999995</v>
      </c>
      <c r="E7" s="80">
        <v>67.401944999999998</v>
      </c>
      <c r="F7" s="80">
        <v>70.881945000000002</v>
      </c>
      <c r="G7" s="80">
        <v>74.651944999999998</v>
      </c>
      <c r="H7" s="80">
        <v>81.901944999999998</v>
      </c>
      <c r="I7" s="80">
        <v>89.151944999999998</v>
      </c>
      <c r="J7" s="80">
        <v>99.301944999999989</v>
      </c>
      <c r="K7" s="80">
        <v>103.07194500000001</v>
      </c>
      <c r="L7" s="80">
        <v>110.32194500000001</v>
      </c>
      <c r="M7" s="80">
        <v>131.49194499999999</v>
      </c>
      <c r="N7" s="80">
        <v>149.76194500000003</v>
      </c>
      <c r="O7" s="7"/>
    </row>
    <row r="8" spans="1:15" ht="24.95" customHeight="1" x14ac:dyDescent="0.2">
      <c r="A8" s="78" t="s">
        <v>53</v>
      </c>
      <c r="B8" s="81">
        <v>34.631944999999995</v>
      </c>
      <c r="C8" s="81">
        <v>38.111945000000006</v>
      </c>
      <c r="D8" s="81">
        <v>40.141945000000007</v>
      </c>
      <c r="E8" s="81">
        <v>41.881945000000002</v>
      </c>
      <c r="F8" s="81">
        <v>43.621945000000004</v>
      </c>
      <c r="G8" s="81">
        <v>45.651945000000012</v>
      </c>
      <c r="H8" s="81">
        <v>49.131945000000002</v>
      </c>
      <c r="I8" s="81">
        <v>52.901945000000012</v>
      </c>
      <c r="J8" s="81">
        <v>56.381945000000002</v>
      </c>
      <c r="K8" s="81">
        <v>58.411945000000003</v>
      </c>
      <c r="L8" s="81">
        <v>61.891944999999993</v>
      </c>
      <c r="M8" s="81">
        <v>73.781944999999993</v>
      </c>
      <c r="N8" s="81">
        <v>83.061944999999994</v>
      </c>
      <c r="O8" s="19"/>
    </row>
    <row r="9" spans="1:15" ht="24.95" customHeight="1" x14ac:dyDescent="0.2">
      <c r="A9" s="78" t="s">
        <v>54</v>
      </c>
      <c r="B9" s="81">
        <v>28.251944999999999</v>
      </c>
      <c r="C9" s="81">
        <v>30.861945000000006</v>
      </c>
      <c r="D9" s="81">
        <v>32.021945000000002</v>
      </c>
      <c r="E9" s="81">
        <v>33.181944999999999</v>
      </c>
      <c r="F9" s="81">
        <v>34.341945000000003</v>
      </c>
      <c r="G9" s="81">
        <v>35.501944999999999</v>
      </c>
      <c r="H9" s="81">
        <v>38.111945000000006</v>
      </c>
      <c r="I9" s="81">
        <v>40.431945000000006</v>
      </c>
      <c r="J9" s="81">
        <v>42.751945000000006</v>
      </c>
      <c r="K9" s="81">
        <v>43.911945000000003</v>
      </c>
      <c r="L9" s="81">
        <v>46.521945000000009</v>
      </c>
      <c r="M9" s="81">
        <v>55.221945000000005</v>
      </c>
      <c r="N9" s="81">
        <v>61.311945000000009</v>
      </c>
      <c r="O9" s="19"/>
    </row>
    <row r="10" spans="1:15" ht="24.95" customHeight="1" x14ac:dyDescent="0.2">
      <c r="A10" s="78" t="s">
        <v>55</v>
      </c>
      <c r="B10" s="81">
        <v>25.351944999999997</v>
      </c>
      <c r="C10" s="81">
        <v>27.381945000000002</v>
      </c>
      <c r="D10" s="81">
        <v>28.251944999999999</v>
      </c>
      <c r="E10" s="81">
        <v>29.121945</v>
      </c>
      <c r="F10" s="81">
        <v>29.991945000000001</v>
      </c>
      <c r="G10" s="81">
        <v>30.861945000000006</v>
      </c>
      <c r="H10" s="81">
        <v>32.891945</v>
      </c>
      <c r="I10" s="81">
        <v>34.631944999999995</v>
      </c>
      <c r="J10" s="81">
        <v>36.371944999999997</v>
      </c>
      <c r="K10" s="81">
        <v>37.241945000000001</v>
      </c>
      <c r="L10" s="81">
        <v>39.271945000000002</v>
      </c>
      <c r="M10" s="81">
        <v>46.521945000000009</v>
      </c>
      <c r="N10" s="81">
        <v>51.161945000000003</v>
      </c>
      <c r="O10" s="19"/>
    </row>
    <row r="11" spans="1:15" ht="24.95" customHeight="1" x14ac:dyDescent="0.2">
      <c r="A11" s="78" t="s">
        <v>93</v>
      </c>
      <c r="B11" s="81">
        <v>56.381944999999995</v>
      </c>
      <c r="C11" s="81">
        <v>59.861945000000013</v>
      </c>
      <c r="D11" s="81">
        <v>61.891945000000007</v>
      </c>
      <c r="E11" s="81">
        <v>63.631945000000002</v>
      </c>
      <c r="F11" s="81">
        <v>65.371945000000011</v>
      </c>
      <c r="G11" s="81">
        <v>67.401945000000012</v>
      </c>
      <c r="H11" s="81">
        <v>70.881945000000002</v>
      </c>
      <c r="I11" s="81">
        <v>74.651945000000012</v>
      </c>
      <c r="J11" s="81">
        <v>78.131945000000002</v>
      </c>
      <c r="K11" s="81">
        <v>80.161945000000003</v>
      </c>
      <c r="L11" s="81">
        <v>83.641944999999993</v>
      </c>
      <c r="M11" s="81">
        <v>92.631945000000002</v>
      </c>
      <c r="N11" s="81">
        <v>101.91194499999999</v>
      </c>
      <c r="O11" s="19"/>
    </row>
    <row r="12" spans="1:15" ht="24.95" customHeight="1" x14ac:dyDescent="0.2">
      <c r="A12" s="78" t="s">
        <v>56</v>
      </c>
      <c r="B12" s="81">
        <v>37.103534999999994</v>
      </c>
      <c r="C12" s="81">
        <v>43.853534999999994</v>
      </c>
      <c r="D12" s="81">
        <v>45.743535000000008</v>
      </c>
      <c r="E12" s="81">
        <v>47.633535000000002</v>
      </c>
      <c r="F12" s="81">
        <v>49.523535000000003</v>
      </c>
      <c r="G12" s="81">
        <v>51.41353500000001</v>
      </c>
      <c r="H12" s="81">
        <v>55.73353500000001</v>
      </c>
      <c r="I12" s="81">
        <v>73.688535000000002</v>
      </c>
      <c r="J12" s="81">
        <v>78.818534999999997</v>
      </c>
      <c r="K12" s="81">
        <v>82.058535000000006</v>
      </c>
      <c r="L12" s="81">
        <v>87.458534999999983</v>
      </c>
      <c r="M12" s="81">
        <v>106.35853499999999</v>
      </c>
      <c r="N12" s="81">
        <v>128.22853500000002</v>
      </c>
      <c r="O12" s="19"/>
    </row>
    <row r="13" spans="1:15" ht="24.95" customHeight="1" x14ac:dyDescent="0.2">
      <c r="A13" s="78" t="s">
        <v>83</v>
      </c>
      <c r="B13" s="81">
        <v>35.483535000000003</v>
      </c>
      <c r="C13" s="81">
        <v>37.373535000000004</v>
      </c>
      <c r="D13" s="81">
        <v>38.183535000000006</v>
      </c>
      <c r="E13" s="81">
        <v>38.993534999999994</v>
      </c>
      <c r="F13" s="81">
        <v>39.803534999999997</v>
      </c>
      <c r="G13" s="81">
        <v>40.613534999999999</v>
      </c>
      <c r="H13" s="81">
        <v>42.503534999999999</v>
      </c>
      <c r="I13" s="81">
        <v>46.148535000000003</v>
      </c>
      <c r="J13" s="81">
        <v>48.578534999999995</v>
      </c>
      <c r="K13" s="81">
        <v>50.468535000000003</v>
      </c>
      <c r="L13" s="81">
        <v>58.568535000000004</v>
      </c>
      <c r="M13" s="81">
        <v>62.888535000000005</v>
      </c>
      <c r="N13" s="81">
        <v>62.888535000000005</v>
      </c>
      <c r="O13" s="19"/>
    </row>
    <row r="14" spans="1:15" ht="24.95" customHeight="1" x14ac:dyDescent="0.2">
      <c r="A14" s="78" t="s">
        <v>58</v>
      </c>
      <c r="B14" s="81">
        <v>58.973534999999998</v>
      </c>
      <c r="C14" s="81">
        <v>63.833535000000012</v>
      </c>
      <c r="D14" s="81">
        <v>66.263535000000005</v>
      </c>
      <c r="E14" s="81">
        <v>73.823534999999993</v>
      </c>
      <c r="F14" s="81">
        <v>78.953534999999988</v>
      </c>
      <c r="G14" s="81">
        <v>82.193534999999997</v>
      </c>
      <c r="H14" s="81">
        <v>88.403534999999991</v>
      </c>
      <c r="I14" s="81">
        <v>101.63353499999999</v>
      </c>
      <c r="J14" s="81">
        <v>125.93353499999999</v>
      </c>
      <c r="K14" s="81">
        <v>130.253535</v>
      </c>
      <c r="L14" s="81">
        <v>138.35353500000002</v>
      </c>
      <c r="M14" s="81">
        <v>159.95353500000002</v>
      </c>
      <c r="N14" s="81">
        <v>212.33353500000004</v>
      </c>
      <c r="O14" s="19"/>
    </row>
    <row r="15" spans="1:15" ht="24.95" customHeight="1" x14ac:dyDescent="0.2">
      <c r="A15" s="78" t="s">
        <v>84</v>
      </c>
      <c r="B15" s="81">
        <v>64.643535</v>
      </c>
      <c r="C15" s="81">
        <v>68.693534999999997</v>
      </c>
      <c r="D15" s="81">
        <v>70.853535000000008</v>
      </c>
      <c r="E15" s="81">
        <v>73.013535000000005</v>
      </c>
      <c r="F15" s="81">
        <v>74.903534999999991</v>
      </c>
      <c r="G15" s="81">
        <v>77.063535000000002</v>
      </c>
      <c r="H15" s="81">
        <v>81.113534999999999</v>
      </c>
      <c r="I15" s="81">
        <v>91.91353500000001</v>
      </c>
      <c r="J15" s="81">
        <v>95.963535000000007</v>
      </c>
      <c r="K15" s="81">
        <v>97.853535000000022</v>
      </c>
      <c r="L15" s="81">
        <v>101.90353499999999</v>
      </c>
      <c r="M15" s="81">
        <v>112.16353500000001</v>
      </c>
      <c r="N15" s="81">
        <v>122.423535</v>
      </c>
      <c r="O15" s="19"/>
    </row>
    <row r="16" spans="1:15" ht="24.95" customHeight="1" x14ac:dyDescent="0.2">
      <c r="A16" s="78" t="s">
        <v>60</v>
      </c>
      <c r="B16" s="81">
        <v>20.633534999999998</v>
      </c>
      <c r="C16" s="81">
        <v>22.253534999999996</v>
      </c>
      <c r="D16" s="81">
        <v>22.793534999999999</v>
      </c>
      <c r="E16" s="81">
        <v>23.333534999999998</v>
      </c>
      <c r="F16" s="81">
        <v>23.873535</v>
      </c>
      <c r="G16" s="81">
        <v>24.413535</v>
      </c>
      <c r="H16" s="81">
        <v>25.493535000000001</v>
      </c>
      <c r="I16" s="81">
        <v>30.083534999999998</v>
      </c>
      <c r="J16" s="81">
        <v>31.433535000000003</v>
      </c>
      <c r="K16" s="81">
        <v>31.973534999999998</v>
      </c>
      <c r="L16" s="81">
        <v>33.323535</v>
      </c>
      <c r="M16" s="81">
        <v>37.373535000000004</v>
      </c>
      <c r="N16" s="81">
        <v>41.693534999999997</v>
      </c>
      <c r="O16" s="19"/>
    </row>
    <row r="17" spans="1:15" ht="24.95" customHeight="1" x14ac:dyDescent="0.2">
      <c r="A17" s="79" t="s">
        <v>61</v>
      </c>
      <c r="B17" s="82">
        <v>21.443535000000001</v>
      </c>
      <c r="C17" s="82">
        <v>22.523535000000003</v>
      </c>
      <c r="D17" s="82">
        <v>23.603534999999997</v>
      </c>
      <c r="E17" s="82">
        <v>24.143535</v>
      </c>
      <c r="F17" s="82">
        <v>24.953534999999995</v>
      </c>
      <c r="G17" s="82">
        <v>25.493535000000001</v>
      </c>
      <c r="H17" s="82">
        <v>27.383534999999998</v>
      </c>
      <c r="I17" s="82">
        <v>31.433535000000003</v>
      </c>
      <c r="J17" s="82">
        <v>33.593535000000003</v>
      </c>
      <c r="K17" s="82">
        <v>34.403534999999998</v>
      </c>
      <c r="L17" s="82">
        <v>36.563535000000002</v>
      </c>
      <c r="M17" s="82">
        <v>41.423535000000001</v>
      </c>
      <c r="N17" s="82">
        <v>46.553535000000004</v>
      </c>
      <c r="O17" s="19"/>
    </row>
    <row r="18" spans="1:15" s="25" customFormat="1" ht="24.95" customHeight="1" x14ac:dyDescent="0.2">
      <c r="A18" s="79" t="s">
        <v>62</v>
      </c>
      <c r="B18" s="82">
        <v>21.713535</v>
      </c>
      <c r="C18" s="82">
        <v>23.333534999999998</v>
      </c>
      <c r="D18" s="82">
        <v>24.143535</v>
      </c>
      <c r="E18" s="82">
        <v>25.223535000000002</v>
      </c>
      <c r="F18" s="82">
        <v>26.033535000000001</v>
      </c>
      <c r="G18" s="82">
        <v>27.113534999999999</v>
      </c>
      <c r="H18" s="82">
        <v>28.733535000000003</v>
      </c>
      <c r="I18" s="82">
        <v>33.593535000000003</v>
      </c>
      <c r="J18" s="82">
        <v>35.753534999999999</v>
      </c>
      <c r="K18" s="82">
        <v>36.563535000000002</v>
      </c>
      <c r="L18" s="82">
        <v>39.263535000000005</v>
      </c>
      <c r="M18" s="82">
        <v>45.473534999999998</v>
      </c>
      <c r="N18" s="82">
        <v>52.493535000000008</v>
      </c>
      <c r="O18" s="19"/>
    </row>
    <row r="19" spans="1:15" ht="24.95" customHeight="1" x14ac:dyDescent="0.2">
      <c r="A19" s="78" t="s">
        <v>63</v>
      </c>
      <c r="B19" s="83">
        <v>23.603534999999997</v>
      </c>
      <c r="C19" s="83">
        <v>26.303534999999997</v>
      </c>
      <c r="D19" s="83">
        <v>27.653534999999998</v>
      </c>
      <c r="E19" s="83">
        <v>28.463535</v>
      </c>
      <c r="F19" s="83">
        <v>30.083534999999998</v>
      </c>
      <c r="G19" s="83">
        <v>31.433535000000003</v>
      </c>
      <c r="H19" s="83">
        <v>34.673535000000001</v>
      </c>
      <c r="I19" s="83">
        <v>40.343535000000003</v>
      </c>
      <c r="J19" s="83">
        <v>44.123535000000004</v>
      </c>
      <c r="K19" s="83">
        <v>46.013535000000005</v>
      </c>
      <c r="L19" s="83">
        <v>50.063535000000009</v>
      </c>
      <c r="M19" s="83">
        <v>60.593534999999996</v>
      </c>
      <c r="N19" s="83">
        <v>72.473534999999998</v>
      </c>
      <c r="O19" s="19"/>
    </row>
    <row r="20" spans="1:15" ht="24.95" customHeight="1" x14ac:dyDescent="0.2">
      <c r="A20" s="78" t="s">
        <v>64</v>
      </c>
      <c r="B20" s="83">
        <v>43.853534999999994</v>
      </c>
      <c r="C20" s="83">
        <v>46.553534999999997</v>
      </c>
      <c r="D20" s="83">
        <v>47.903534999999998</v>
      </c>
      <c r="E20" s="83">
        <v>48.713535</v>
      </c>
      <c r="F20" s="83">
        <v>50.333534999999991</v>
      </c>
      <c r="G20" s="83">
        <v>51.683535000000006</v>
      </c>
      <c r="H20" s="83">
        <v>54.923535000000001</v>
      </c>
      <c r="I20" s="83">
        <v>64.643535</v>
      </c>
      <c r="J20" s="83">
        <v>68.423535000000001</v>
      </c>
      <c r="K20" s="83">
        <v>70.313535000000002</v>
      </c>
      <c r="L20" s="83">
        <v>74.363535000000013</v>
      </c>
      <c r="M20" s="83">
        <v>84.893534999999986</v>
      </c>
      <c r="N20" s="83">
        <v>96.773534999999995</v>
      </c>
      <c r="O20" s="19"/>
    </row>
    <row r="21" spans="1:15" s="25" customFormat="1" ht="24.95" customHeight="1" x14ac:dyDescent="0.2">
      <c r="A21" s="79" t="s">
        <v>77</v>
      </c>
      <c r="B21" s="82">
        <v>61.390034999999997</v>
      </c>
      <c r="C21" s="82">
        <v>62.470034999999996</v>
      </c>
      <c r="D21" s="82">
        <v>63.010034999999995</v>
      </c>
      <c r="E21" s="82">
        <v>68.990534999999994</v>
      </c>
      <c r="F21" s="82">
        <v>69.530534999999986</v>
      </c>
      <c r="G21" s="82">
        <v>75.511034999999993</v>
      </c>
      <c r="H21" s="82">
        <v>76.591034999999991</v>
      </c>
      <c r="I21" s="82">
        <v>85.838534999999993</v>
      </c>
      <c r="J21" s="82">
        <v>100.526535</v>
      </c>
      <c r="K21" s="82">
        <v>101.06653500000002</v>
      </c>
      <c r="L21" s="82">
        <v>109.477035</v>
      </c>
      <c r="M21" s="82">
        <v>121.181535</v>
      </c>
      <c r="N21" s="82">
        <v>134.76253499999999</v>
      </c>
      <c r="O21" s="19"/>
    </row>
    <row r="22" spans="1:15" ht="24.95" customHeight="1" x14ac:dyDescent="0.2">
      <c r="A22" s="79" t="s">
        <v>76</v>
      </c>
      <c r="B22" s="82">
        <v>61.390034999999997</v>
      </c>
      <c r="C22" s="82">
        <v>62.470034999999996</v>
      </c>
      <c r="D22" s="82">
        <v>63.010034999999995</v>
      </c>
      <c r="E22" s="82">
        <v>68.990534999999994</v>
      </c>
      <c r="F22" s="82">
        <v>69.530534999999986</v>
      </c>
      <c r="G22" s="82">
        <v>75.511034999999993</v>
      </c>
      <c r="H22" s="82">
        <v>76.591034999999991</v>
      </c>
      <c r="I22" s="82">
        <v>85.838534999999993</v>
      </c>
      <c r="J22" s="82">
        <v>100.526535</v>
      </c>
      <c r="K22" s="82">
        <v>101.06653500000002</v>
      </c>
      <c r="L22" s="82">
        <v>109.477035</v>
      </c>
      <c r="M22" s="82">
        <v>121.181535</v>
      </c>
      <c r="N22" s="82">
        <v>134.76253499999999</v>
      </c>
      <c r="O22" s="19"/>
    </row>
    <row r="23" spans="1:15" s="25" customFormat="1" ht="24.95" customHeight="1" x14ac:dyDescent="0.2">
      <c r="A23" s="79" t="s">
        <v>85</v>
      </c>
      <c r="B23" s="81">
        <v>47.512034999999997</v>
      </c>
      <c r="C23" s="81">
        <v>48.862034999999999</v>
      </c>
      <c r="D23" s="81">
        <v>52.129035000000002</v>
      </c>
      <c r="E23" s="81">
        <v>55.382535000000004</v>
      </c>
      <c r="F23" s="81">
        <v>58.919535000000003</v>
      </c>
      <c r="G23" s="81">
        <v>62.726534999999998</v>
      </c>
      <c r="H23" s="81">
        <v>66.250034999999997</v>
      </c>
      <c r="I23" s="81">
        <v>69.517035000000007</v>
      </c>
      <c r="J23" s="81">
        <v>54.518534999999993</v>
      </c>
      <c r="K23" s="81">
        <v>56.003534999999999</v>
      </c>
      <c r="L23" s="81">
        <v>83.638035000000002</v>
      </c>
      <c r="M23" s="81">
        <v>90.415034999999989</v>
      </c>
      <c r="N23" s="81">
        <v>99.095534999999998</v>
      </c>
      <c r="O23" s="19"/>
    </row>
    <row r="24" spans="1:15" ht="24.95" customHeight="1" x14ac:dyDescent="0.2">
      <c r="A24" s="79" t="s">
        <v>78</v>
      </c>
      <c r="B24" s="82">
        <v>34.484535000000001</v>
      </c>
      <c r="C24" s="82">
        <v>35.834535000000002</v>
      </c>
      <c r="D24" s="82">
        <v>36.644534999999998</v>
      </c>
      <c r="E24" s="82">
        <v>37.184534999999997</v>
      </c>
      <c r="F24" s="82">
        <v>37.994534999999999</v>
      </c>
      <c r="G24" s="82">
        <v>38.804535000000001</v>
      </c>
      <c r="H24" s="82">
        <v>40.154534999999996</v>
      </c>
      <c r="I24" s="82">
        <v>42.044534999999996</v>
      </c>
      <c r="J24" s="82">
        <v>43.664534999999994</v>
      </c>
      <c r="K24" s="82">
        <v>44.744534999999992</v>
      </c>
      <c r="L24" s="82">
        <v>46.634535</v>
      </c>
      <c r="M24" s="82">
        <v>51.494534999999999</v>
      </c>
      <c r="N24" s="82">
        <v>57.434534999999997</v>
      </c>
      <c r="O24" s="19"/>
    </row>
    <row r="25" spans="1:15" s="25" customFormat="1" ht="24.95" customHeight="1" x14ac:dyDescent="0.2">
      <c r="A25" s="79" t="s">
        <v>67</v>
      </c>
      <c r="B25" s="82">
        <v>34.484535000000001</v>
      </c>
      <c r="C25" s="82">
        <v>35.834535000000002</v>
      </c>
      <c r="D25" s="82">
        <v>36.644534999999998</v>
      </c>
      <c r="E25" s="82">
        <v>37.184534999999997</v>
      </c>
      <c r="F25" s="82">
        <v>37.994534999999999</v>
      </c>
      <c r="G25" s="82">
        <v>38.804535000000001</v>
      </c>
      <c r="H25" s="82">
        <v>40.154534999999996</v>
      </c>
      <c r="I25" s="82">
        <v>42.044534999999996</v>
      </c>
      <c r="J25" s="82">
        <v>43.664534999999994</v>
      </c>
      <c r="K25" s="82">
        <v>44.744534999999992</v>
      </c>
      <c r="L25" s="82">
        <v>46.634535</v>
      </c>
      <c r="M25" s="82">
        <v>51.494534999999999</v>
      </c>
      <c r="N25" s="82">
        <v>57.434534999999997</v>
      </c>
      <c r="O25" s="19"/>
    </row>
    <row r="26" spans="1:15" ht="24.95" customHeight="1" x14ac:dyDescent="0.2">
      <c r="A26" s="79" t="s">
        <v>73</v>
      </c>
      <c r="B26" s="82">
        <v>40.982084999999998</v>
      </c>
      <c r="C26" s="82">
        <v>42.872084999999998</v>
      </c>
      <c r="D26" s="82">
        <v>43.682084999999994</v>
      </c>
      <c r="E26" s="82">
        <v>44.492084999999996</v>
      </c>
      <c r="F26" s="82">
        <v>45.302084999999998</v>
      </c>
      <c r="G26" s="82">
        <v>46.112085</v>
      </c>
      <c r="H26" s="82">
        <v>48.002084999999994</v>
      </c>
      <c r="I26" s="82">
        <v>49.622084999999991</v>
      </c>
      <c r="J26" s="82">
        <v>51.242084999999996</v>
      </c>
      <c r="K26" s="82">
        <v>52.052085000000005</v>
      </c>
      <c r="L26" s="82">
        <v>53.942085000000006</v>
      </c>
      <c r="M26" s="82">
        <v>57.992085000000003</v>
      </c>
      <c r="N26" s="82">
        <v>62.312084999999996</v>
      </c>
      <c r="O26" s="19"/>
    </row>
    <row r="27" spans="1:15" s="25" customFormat="1" ht="36" customHeight="1" x14ac:dyDescent="0.2">
      <c r="A27" s="79" t="s">
        <v>74</v>
      </c>
      <c r="B27" s="82">
        <v>76.622084999999998</v>
      </c>
      <c r="C27" s="82">
        <v>79.862085000000008</v>
      </c>
      <c r="D27" s="82">
        <v>81.752085000000008</v>
      </c>
      <c r="E27" s="82">
        <v>83.372084999999998</v>
      </c>
      <c r="F27" s="82">
        <v>84.992085000000003</v>
      </c>
      <c r="G27" s="82">
        <v>86.882085000000004</v>
      </c>
      <c r="H27" s="82">
        <v>90.122085000000013</v>
      </c>
      <c r="I27" s="82">
        <v>93.632085000000004</v>
      </c>
      <c r="J27" s="82">
        <v>96.872085000000013</v>
      </c>
      <c r="K27" s="82">
        <v>98.762084999999999</v>
      </c>
      <c r="L27" s="82">
        <v>102.00208499999999</v>
      </c>
      <c r="M27" s="82">
        <v>110.372085</v>
      </c>
      <c r="N27" s="82">
        <v>119.01208499999998</v>
      </c>
      <c r="O27" s="19"/>
    </row>
    <row r="28" spans="1:15" ht="24.95" customHeight="1" x14ac:dyDescent="0.2">
      <c r="A28" s="79" t="s">
        <v>68</v>
      </c>
      <c r="B28" s="82">
        <v>30.623535</v>
      </c>
      <c r="C28" s="82">
        <v>32.243535000000001</v>
      </c>
      <c r="D28" s="82">
        <v>33.053534999999997</v>
      </c>
      <c r="E28" s="82">
        <v>33.593535000000003</v>
      </c>
      <c r="F28" s="82">
        <v>34.403534999999998</v>
      </c>
      <c r="G28" s="82">
        <v>35.213535</v>
      </c>
      <c r="H28" s="82">
        <v>36.833534999999998</v>
      </c>
      <c r="I28" s="82">
        <v>38.453534999999995</v>
      </c>
      <c r="J28" s="82">
        <v>40.073535</v>
      </c>
      <c r="K28" s="82">
        <v>40.883534999999995</v>
      </c>
      <c r="L28" s="82">
        <v>42.503534999999999</v>
      </c>
      <c r="M28" s="82">
        <v>46.823535</v>
      </c>
      <c r="N28" s="82">
        <v>51.41353500000001</v>
      </c>
      <c r="O28" s="19"/>
    </row>
    <row r="29" spans="1:15" s="25" customFormat="1" ht="24.95" customHeight="1" x14ac:dyDescent="0.2">
      <c r="A29" s="79" t="s">
        <v>69</v>
      </c>
      <c r="B29" s="82">
        <v>45.473534999999998</v>
      </c>
      <c r="C29" s="82">
        <v>48.98353500000001</v>
      </c>
      <c r="D29" s="82">
        <v>50.333535000000005</v>
      </c>
      <c r="E29" s="82">
        <v>51.953535000000002</v>
      </c>
      <c r="F29" s="82">
        <v>53.303534999999997</v>
      </c>
      <c r="G29" s="82">
        <v>55.193535000000004</v>
      </c>
      <c r="H29" s="82">
        <v>58.703534999999995</v>
      </c>
      <c r="I29" s="82">
        <v>62.48353500000001</v>
      </c>
      <c r="J29" s="82">
        <v>73.283535000000001</v>
      </c>
      <c r="K29" s="82">
        <v>75.713534999999993</v>
      </c>
      <c r="L29" s="82">
        <v>80.573534999999993</v>
      </c>
      <c r="M29" s="82">
        <v>94.073534999999993</v>
      </c>
      <c r="N29" s="82">
        <v>111.35353500000002</v>
      </c>
      <c r="O29" s="19"/>
    </row>
    <row r="30" spans="1:15" ht="24.95" customHeight="1" x14ac:dyDescent="0.2">
      <c r="A30" s="79" t="s">
        <v>70</v>
      </c>
      <c r="B30" s="82">
        <v>27.653534999999998</v>
      </c>
      <c r="C30" s="82">
        <v>28.733534999999996</v>
      </c>
      <c r="D30" s="82">
        <v>29.273535000000003</v>
      </c>
      <c r="E30" s="82">
        <v>29.813534999999998</v>
      </c>
      <c r="F30" s="82">
        <v>30.353534999999997</v>
      </c>
      <c r="G30" s="82">
        <v>31.163535</v>
      </c>
      <c r="H30" s="82">
        <v>32.243535000000001</v>
      </c>
      <c r="I30" s="82">
        <v>33.863534999999999</v>
      </c>
      <c r="J30" s="82">
        <v>35.213535</v>
      </c>
      <c r="K30" s="82">
        <v>36.023535000000003</v>
      </c>
      <c r="L30" s="82">
        <v>37.643535</v>
      </c>
      <c r="M30" s="82">
        <v>41.963535000000007</v>
      </c>
      <c r="N30" s="82">
        <v>47.093535000000003</v>
      </c>
      <c r="O30" s="19"/>
    </row>
    <row r="31" spans="1:15" s="25" customFormat="1" ht="24.95" customHeight="1" x14ac:dyDescent="0.2">
      <c r="A31" s="79" t="s">
        <v>71</v>
      </c>
      <c r="B31" s="82">
        <v>36.023535000000003</v>
      </c>
      <c r="C31" s="82" t="s">
        <v>6</v>
      </c>
      <c r="D31" s="82">
        <v>38.993534999999994</v>
      </c>
      <c r="E31" s="82" t="s">
        <v>6</v>
      </c>
      <c r="F31" s="82">
        <v>41.423535000000001</v>
      </c>
      <c r="G31" s="82" t="s">
        <v>6</v>
      </c>
      <c r="H31" s="82">
        <v>44.393535</v>
      </c>
      <c r="I31" s="82">
        <v>47.093535000000003</v>
      </c>
      <c r="J31" s="82" t="s">
        <v>6</v>
      </c>
      <c r="K31" s="82" t="s">
        <v>6</v>
      </c>
      <c r="L31" s="82">
        <v>53.303534999999997</v>
      </c>
      <c r="M31" s="82">
        <v>60.323535</v>
      </c>
      <c r="N31" s="82" t="s">
        <v>6</v>
      </c>
      <c r="O31" s="19"/>
    </row>
    <row r="32" spans="1:15" ht="24.95" customHeight="1" x14ac:dyDescent="0.2">
      <c r="A32" s="79" t="s">
        <v>72</v>
      </c>
      <c r="B32" s="82">
        <v>47.228534999999994</v>
      </c>
      <c r="C32" s="82">
        <v>53.978534999999994</v>
      </c>
      <c r="D32" s="82">
        <v>55.868535000000001</v>
      </c>
      <c r="E32" s="82">
        <v>57.758535000000002</v>
      </c>
      <c r="F32" s="82">
        <v>59.648535000000003</v>
      </c>
      <c r="G32" s="82">
        <v>61.53853500000001</v>
      </c>
      <c r="H32" s="82">
        <v>65.858535000000018</v>
      </c>
      <c r="I32" s="82">
        <v>84.826035000000005</v>
      </c>
      <c r="J32" s="82">
        <v>89.956035</v>
      </c>
      <c r="K32" s="82">
        <v>93.196035000000009</v>
      </c>
      <c r="L32" s="82">
        <v>98.596035000000015</v>
      </c>
      <c r="M32" s="82">
        <v>119.52103499999998</v>
      </c>
      <c r="N32" s="82">
        <v>141.39103500000002</v>
      </c>
      <c r="O32" s="19"/>
    </row>
    <row r="33" spans="1:17" ht="24.75" customHeight="1" x14ac:dyDescent="0.2">
      <c r="A33" s="79" t="s">
        <v>145</v>
      </c>
      <c r="B33" s="82">
        <f>B10/2</f>
        <v>12.675972499999999</v>
      </c>
      <c r="C33" s="82">
        <f t="shared" ref="C33:M33" si="0">C10/2</f>
        <v>13.690972500000001</v>
      </c>
      <c r="D33" s="82">
        <f t="shared" si="0"/>
        <v>14.1259725</v>
      </c>
      <c r="E33" s="82">
        <f t="shared" si="0"/>
        <v>14.5609725</v>
      </c>
      <c r="F33" s="82">
        <f t="shared" si="0"/>
        <v>14.995972500000001</v>
      </c>
      <c r="G33" s="82">
        <f t="shared" si="0"/>
        <v>15.430972500000003</v>
      </c>
      <c r="H33" s="82">
        <f t="shared" si="0"/>
        <v>16.4459725</v>
      </c>
      <c r="I33" s="82">
        <f t="shared" si="0"/>
        <v>17.315972499999997</v>
      </c>
      <c r="J33" s="82">
        <f t="shared" si="0"/>
        <v>18.185972499999998</v>
      </c>
      <c r="K33" s="82">
        <f t="shared" si="0"/>
        <v>18.620972500000001</v>
      </c>
      <c r="L33" s="82">
        <f t="shared" si="0"/>
        <v>19.635972500000001</v>
      </c>
      <c r="M33" s="82">
        <f t="shared" si="0"/>
        <v>23.260972500000005</v>
      </c>
      <c r="N33" s="82">
        <f>N10/2</f>
        <v>25.580972500000001</v>
      </c>
      <c r="O33" s="7"/>
    </row>
    <row r="34" spans="1:17" ht="24.75" customHeight="1" x14ac:dyDescent="0.2">
      <c r="A34" s="79" t="s">
        <v>146</v>
      </c>
      <c r="B34" s="82">
        <f>B33</f>
        <v>12.675972499999999</v>
      </c>
      <c r="C34" s="82">
        <f t="shared" ref="C34:N34" si="1">C33</f>
        <v>13.690972500000001</v>
      </c>
      <c r="D34" s="82">
        <f t="shared" si="1"/>
        <v>14.1259725</v>
      </c>
      <c r="E34" s="82">
        <f t="shared" si="1"/>
        <v>14.5609725</v>
      </c>
      <c r="F34" s="82">
        <f t="shared" si="1"/>
        <v>14.995972500000001</v>
      </c>
      <c r="G34" s="82">
        <f t="shared" si="1"/>
        <v>15.430972500000003</v>
      </c>
      <c r="H34" s="82">
        <f t="shared" si="1"/>
        <v>16.4459725</v>
      </c>
      <c r="I34" s="82">
        <f t="shared" si="1"/>
        <v>17.315972499999997</v>
      </c>
      <c r="J34" s="82">
        <f t="shared" si="1"/>
        <v>18.185972499999998</v>
      </c>
      <c r="K34" s="82">
        <f t="shared" si="1"/>
        <v>18.620972500000001</v>
      </c>
      <c r="L34" s="82">
        <f t="shared" si="1"/>
        <v>19.635972500000001</v>
      </c>
      <c r="M34" s="82">
        <f t="shared" si="1"/>
        <v>23.260972500000005</v>
      </c>
      <c r="N34" s="82">
        <f t="shared" si="1"/>
        <v>25.580972500000001</v>
      </c>
      <c r="O34" s="7"/>
    </row>
    <row r="35" spans="1:17" x14ac:dyDescent="0.2">
      <c r="A35" s="20"/>
      <c r="B35" s="20"/>
      <c r="C35" s="27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7"/>
    </row>
    <row r="36" spans="1:17" ht="15" x14ac:dyDescent="0.2">
      <c r="A36" s="72" t="s">
        <v>154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</row>
    <row r="37" spans="1:17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7"/>
      <c r="N37" s="7"/>
      <c r="O37" s="7"/>
    </row>
    <row r="38" spans="1:17" ht="14.25" x14ac:dyDescent="0.2">
      <c r="A38" s="22"/>
      <c r="B38" s="6"/>
      <c r="C38" s="6"/>
      <c r="D38" s="6"/>
      <c r="E38" s="22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7" ht="14.25" x14ac:dyDescent="0.2">
      <c r="A39" s="22"/>
      <c r="B39" s="6"/>
      <c r="C39" s="6"/>
      <c r="D39" s="6"/>
      <c r="E39" s="22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7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7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7" x14ac:dyDescent="0.2">
      <c r="A42" s="23"/>
      <c r="B42" s="23"/>
      <c r="C42" s="23"/>
      <c r="D42" s="23"/>
      <c r="E42" s="23"/>
      <c r="F42" s="23"/>
      <c r="G42" s="23"/>
      <c r="H42" s="23"/>
      <c r="I42" s="23"/>
      <c r="J42" s="7"/>
      <c r="K42" s="7"/>
      <c r="L42" s="7"/>
      <c r="M42" s="7"/>
      <c r="N42" s="7"/>
      <c r="O42" s="7"/>
    </row>
  </sheetData>
  <mergeCells count="6">
    <mergeCell ref="A36:Q36"/>
    <mergeCell ref="D2:H2"/>
    <mergeCell ref="A3:N3"/>
    <mergeCell ref="A4:C4"/>
    <mergeCell ref="J4:N4"/>
    <mergeCell ref="A5:N5"/>
  </mergeCells>
  <pageMargins left="0.51181102362204722" right="0.19685039370078741" top="0.39370078740157483" bottom="0.19685039370078741" header="0.31496062992125984" footer="0.31496062992125984"/>
  <pageSetup paperSize="9" scale="56" orientation="landscape" verticalDpi="0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Q476"/>
  <sheetViews>
    <sheetView zoomScale="90" zoomScaleNormal="90" workbookViewId="0">
      <pane xSplit="1" ySplit="6" topLeftCell="B7" activePane="bottomRight" state="frozen"/>
      <selection activeCell="S13" sqref="S13"/>
      <selection pane="topRight" activeCell="S13" sqref="S13"/>
      <selection pane="bottomLeft" activeCell="S13" sqref="S13"/>
      <selection pane="bottomRight" activeCell="A45" sqref="A45:XFD45"/>
    </sheetView>
  </sheetViews>
  <sheetFormatPr defaultRowHeight="12.75" x14ac:dyDescent="0.2"/>
  <cols>
    <col min="1" max="1" width="46" customWidth="1"/>
    <col min="2" max="14" width="9.7109375" customWidth="1"/>
  </cols>
  <sheetData>
    <row r="1" spans="1:15" ht="15" customHeight="1" x14ac:dyDescent="0.3">
      <c r="A1" s="5"/>
      <c r="B1" s="6"/>
      <c r="C1" s="6"/>
      <c r="D1" s="12"/>
      <c r="E1" s="12"/>
      <c r="F1" s="13"/>
      <c r="G1" s="11"/>
      <c r="H1" s="11"/>
      <c r="I1" s="11"/>
      <c r="J1" s="14"/>
      <c r="K1" s="9"/>
      <c r="L1" s="9"/>
      <c r="M1" s="7"/>
      <c r="N1" s="7"/>
      <c r="O1" s="7"/>
    </row>
    <row r="2" spans="1:15" ht="22.5" x14ac:dyDescent="0.2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</row>
    <row r="3" spans="1:15" ht="38.25" customHeight="1" x14ac:dyDescent="0.25">
      <c r="A3" s="49" t="s">
        <v>140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7"/>
    </row>
    <row r="4" spans="1:15" ht="36.75" customHeight="1" thickBot="1" x14ac:dyDescent="0.3">
      <c r="A4" s="47" t="s">
        <v>2</v>
      </c>
      <c r="B4" s="47"/>
      <c r="C4" s="47"/>
      <c r="D4" s="15"/>
      <c r="E4" s="15"/>
      <c r="F4" s="15"/>
      <c r="G4" s="15"/>
      <c r="H4" s="15"/>
      <c r="I4" s="15"/>
      <c r="J4" s="89" t="str">
        <f>КРЕПЕЖ!Q4</f>
        <v>Вводится в действие с 30 марта 2022г.</v>
      </c>
      <c r="K4" s="89"/>
      <c r="L4" s="89"/>
      <c r="M4" s="89"/>
      <c r="N4" s="89"/>
      <c r="O4" s="16"/>
    </row>
    <row r="5" spans="1:15" ht="18.75" thickBot="1" x14ac:dyDescent="0.3">
      <c r="A5" s="86" t="s">
        <v>7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8"/>
      <c r="O5" s="17"/>
    </row>
    <row r="6" spans="1:15" ht="24.95" customHeight="1" x14ac:dyDescent="0.25">
      <c r="A6" s="76" t="s">
        <v>4</v>
      </c>
      <c r="B6" s="84">
        <v>100</v>
      </c>
      <c r="C6" s="84">
        <v>120</v>
      </c>
      <c r="D6" s="84">
        <v>130</v>
      </c>
      <c r="E6" s="84">
        <v>140</v>
      </c>
      <c r="F6" s="84">
        <v>150</v>
      </c>
      <c r="G6" s="84">
        <v>160</v>
      </c>
      <c r="H6" s="84">
        <v>180</v>
      </c>
      <c r="I6" s="84">
        <v>200</v>
      </c>
      <c r="J6" s="84">
        <v>220</v>
      </c>
      <c r="K6" s="84">
        <v>230</v>
      </c>
      <c r="L6" s="84">
        <v>250</v>
      </c>
      <c r="M6" s="84">
        <v>300</v>
      </c>
      <c r="N6" s="84">
        <v>350</v>
      </c>
      <c r="O6" s="18"/>
    </row>
    <row r="7" spans="1:15" ht="24.95" customHeight="1" x14ac:dyDescent="0.2">
      <c r="A7" s="77" t="s">
        <v>52</v>
      </c>
      <c r="B7" s="80">
        <v>36.29374</v>
      </c>
      <c r="C7" s="80">
        <v>40.493740000000003</v>
      </c>
      <c r="D7" s="80">
        <v>42.509740000000008</v>
      </c>
      <c r="E7" s="80">
        <v>44.693740000000005</v>
      </c>
      <c r="F7" s="80">
        <v>46.709740000000011</v>
      </c>
      <c r="G7" s="80">
        <v>48.893739999999994</v>
      </c>
      <c r="H7" s="80">
        <v>53.093739999999997</v>
      </c>
      <c r="I7" s="80">
        <v>57.29374</v>
      </c>
      <c r="J7" s="80">
        <v>61.493739999999995</v>
      </c>
      <c r="K7" s="80">
        <v>63.677740000000007</v>
      </c>
      <c r="L7" s="80">
        <v>67.877740000000017</v>
      </c>
      <c r="M7" s="80">
        <v>81.261740000000003</v>
      </c>
      <c r="N7" s="80">
        <v>91.845739999999978</v>
      </c>
      <c r="O7" s="7"/>
    </row>
    <row r="8" spans="1:15" ht="24.95" customHeight="1" x14ac:dyDescent="0.2">
      <c r="A8" s="78" t="s">
        <v>53</v>
      </c>
      <c r="B8" s="81">
        <v>25.70974</v>
      </c>
      <c r="C8" s="81">
        <v>27.725739999999998</v>
      </c>
      <c r="D8" s="81">
        <v>28.901740000000004</v>
      </c>
      <c r="E8" s="81">
        <v>29.909739999999999</v>
      </c>
      <c r="F8" s="81">
        <v>30.917740000000002</v>
      </c>
      <c r="G8" s="81">
        <v>32.093739999999997</v>
      </c>
      <c r="H8" s="81">
        <v>34.109740000000002</v>
      </c>
      <c r="I8" s="81">
        <v>36.29374</v>
      </c>
      <c r="J8" s="81">
        <v>38.309740000000005</v>
      </c>
      <c r="K8" s="81">
        <v>39.485740000000007</v>
      </c>
      <c r="L8" s="81">
        <v>41.501740000000005</v>
      </c>
      <c r="M8" s="81">
        <v>49.509740000000008</v>
      </c>
      <c r="N8" s="81">
        <v>54.885739999999998</v>
      </c>
      <c r="O8" s="19"/>
    </row>
    <row r="9" spans="1:15" ht="24.95" customHeight="1" x14ac:dyDescent="0.2">
      <c r="A9" s="78" t="s">
        <v>54</v>
      </c>
      <c r="B9" s="81">
        <v>22.013739999999999</v>
      </c>
      <c r="C9" s="81">
        <v>23.525739999999999</v>
      </c>
      <c r="D9" s="81">
        <v>24.19774</v>
      </c>
      <c r="E9" s="81">
        <v>24.86974</v>
      </c>
      <c r="F9" s="81">
        <v>25.541740000000001</v>
      </c>
      <c r="G9" s="81">
        <v>26.213740000000001</v>
      </c>
      <c r="H9" s="81">
        <v>27.725739999999998</v>
      </c>
      <c r="I9" s="81">
        <v>29.069739999999999</v>
      </c>
      <c r="J9" s="81">
        <v>30.413740000000001</v>
      </c>
      <c r="K9" s="81">
        <v>31.085740000000001</v>
      </c>
      <c r="L9" s="81">
        <v>32.597740000000002</v>
      </c>
      <c r="M9" s="81">
        <v>38.757739999999998</v>
      </c>
      <c r="N9" s="81">
        <v>42.285740000000004</v>
      </c>
      <c r="O9" s="19"/>
    </row>
    <row r="10" spans="1:15" ht="24.95" customHeight="1" x14ac:dyDescent="0.2">
      <c r="A10" s="78" t="s">
        <v>55</v>
      </c>
      <c r="B10" s="81">
        <v>20.333739999999999</v>
      </c>
      <c r="C10" s="81">
        <v>21.509740000000001</v>
      </c>
      <c r="D10" s="81">
        <v>22.013739999999999</v>
      </c>
      <c r="E10" s="81">
        <v>22.51774</v>
      </c>
      <c r="F10" s="81">
        <v>23.021739999999998</v>
      </c>
      <c r="G10" s="81">
        <v>23.525739999999999</v>
      </c>
      <c r="H10" s="81">
        <v>24.701740000000001</v>
      </c>
      <c r="I10" s="81">
        <v>25.70974</v>
      </c>
      <c r="J10" s="81">
        <v>26.717739999999999</v>
      </c>
      <c r="K10" s="81">
        <v>27.221739999999997</v>
      </c>
      <c r="L10" s="81">
        <v>28.397739999999999</v>
      </c>
      <c r="M10" s="81">
        <v>33.717739999999999</v>
      </c>
      <c r="N10" s="81">
        <v>36.405739999999994</v>
      </c>
      <c r="O10" s="19"/>
    </row>
    <row r="11" spans="1:15" ht="24.95" customHeight="1" x14ac:dyDescent="0.2">
      <c r="A11" s="78" t="s">
        <v>147</v>
      </c>
      <c r="B11" s="81">
        <v>46.709740000000004</v>
      </c>
      <c r="C11" s="81">
        <v>48.725740000000002</v>
      </c>
      <c r="D11" s="81">
        <v>49.901740000000004</v>
      </c>
      <c r="E11" s="81">
        <v>50.909739999999999</v>
      </c>
      <c r="F11" s="81">
        <v>51.917740000000002</v>
      </c>
      <c r="G11" s="81">
        <v>53.093739999999997</v>
      </c>
      <c r="H11" s="81">
        <v>55.109740000000002</v>
      </c>
      <c r="I11" s="81">
        <v>57.29374</v>
      </c>
      <c r="J11" s="81">
        <v>59.309740000000012</v>
      </c>
      <c r="K11" s="81">
        <v>60.485740000000007</v>
      </c>
      <c r="L11" s="81">
        <v>62.501739999999998</v>
      </c>
      <c r="M11" s="81">
        <v>67.709740000000011</v>
      </c>
      <c r="N11" s="81">
        <v>73.085740000000001</v>
      </c>
      <c r="O11" s="19"/>
    </row>
    <row r="12" spans="1:15" ht="24.95" customHeight="1" x14ac:dyDescent="0.2">
      <c r="A12" s="78" t="s">
        <v>56</v>
      </c>
      <c r="B12" s="81">
        <v>30.407534999999996</v>
      </c>
      <c r="C12" s="81">
        <v>34.457534999999993</v>
      </c>
      <c r="D12" s="81">
        <v>35.591535</v>
      </c>
      <c r="E12" s="81">
        <v>36.725535000000001</v>
      </c>
      <c r="F12" s="81">
        <v>37.859535000000001</v>
      </c>
      <c r="G12" s="81">
        <v>38.993534999999994</v>
      </c>
      <c r="H12" s="81">
        <v>41.585534999999993</v>
      </c>
      <c r="I12" s="81">
        <v>53.168535000000006</v>
      </c>
      <c r="J12" s="81">
        <v>56.246535000000009</v>
      </c>
      <c r="K12" s="81">
        <v>58.190535000000004</v>
      </c>
      <c r="L12" s="81">
        <v>61.430535000000006</v>
      </c>
      <c r="M12" s="81">
        <v>74.390535</v>
      </c>
      <c r="N12" s="81">
        <v>87.512535</v>
      </c>
      <c r="O12" s="19"/>
    </row>
    <row r="13" spans="1:15" ht="24.95" customHeight="1" x14ac:dyDescent="0.2">
      <c r="A13" s="78" t="s">
        <v>57</v>
      </c>
      <c r="B13" s="81">
        <v>29.435534999999998</v>
      </c>
      <c r="C13" s="81">
        <v>30.569535000000002</v>
      </c>
      <c r="D13" s="81">
        <v>31.055534999999999</v>
      </c>
      <c r="E13" s="81">
        <v>31.541535</v>
      </c>
      <c r="F13" s="81">
        <v>32.027535</v>
      </c>
      <c r="G13" s="81">
        <v>32.513534999999997</v>
      </c>
      <c r="H13" s="81">
        <v>33.647534999999998</v>
      </c>
      <c r="I13" s="81">
        <v>36.644535000000005</v>
      </c>
      <c r="J13" s="81">
        <v>37.616534999999999</v>
      </c>
      <c r="K13" s="81">
        <v>38.102535000000003</v>
      </c>
      <c r="L13" s="81">
        <v>39.236535000000003</v>
      </c>
      <c r="M13" s="81">
        <v>45.716535</v>
      </c>
      <c r="N13" s="81">
        <v>48.308535000000013</v>
      </c>
      <c r="O13" s="19"/>
    </row>
    <row r="14" spans="1:15" ht="24.95" customHeight="1" x14ac:dyDescent="0.2">
      <c r="A14" s="78" t="s">
        <v>58</v>
      </c>
      <c r="B14" s="81">
        <v>48.929535000000001</v>
      </c>
      <c r="C14" s="81">
        <v>51.845534999999998</v>
      </c>
      <c r="D14" s="81">
        <v>53.303534999999997</v>
      </c>
      <c r="E14" s="81">
        <v>57.839534999999998</v>
      </c>
      <c r="F14" s="81">
        <v>60.917535000000001</v>
      </c>
      <c r="G14" s="81">
        <v>62.861535000000003</v>
      </c>
      <c r="H14" s="81">
        <v>66.587535000000003</v>
      </c>
      <c r="I14" s="81">
        <v>77.225534999999994</v>
      </c>
      <c r="J14" s="81">
        <v>91.805534999999992</v>
      </c>
      <c r="K14" s="81">
        <v>94.397534999999991</v>
      </c>
      <c r="L14" s="81">
        <v>99.257535000000004</v>
      </c>
      <c r="M14" s="81">
        <v>112.217535</v>
      </c>
      <c r="N14" s="81">
        <v>143.64553500000002</v>
      </c>
      <c r="O14" s="19"/>
    </row>
    <row r="15" spans="1:15" ht="24.95" customHeight="1" x14ac:dyDescent="0.2">
      <c r="A15" s="78" t="s">
        <v>59</v>
      </c>
      <c r="B15" s="81">
        <v>52.331535000000002</v>
      </c>
      <c r="C15" s="81">
        <v>54.761534999999995</v>
      </c>
      <c r="D15" s="81">
        <v>56.057535000000001</v>
      </c>
      <c r="E15" s="81">
        <v>57.353534999999994</v>
      </c>
      <c r="F15" s="81">
        <v>58.487535000000001</v>
      </c>
      <c r="G15" s="81">
        <v>59.783535000000015</v>
      </c>
      <c r="H15" s="81">
        <v>62.213535000000007</v>
      </c>
      <c r="I15" s="81">
        <v>71.393535</v>
      </c>
      <c r="J15" s="81">
        <v>73.823534999999993</v>
      </c>
      <c r="K15" s="81">
        <v>74.957535000000007</v>
      </c>
      <c r="L15" s="81">
        <v>77.387535</v>
      </c>
      <c r="M15" s="81">
        <v>83.543535000000006</v>
      </c>
      <c r="N15" s="81">
        <v>89.699534999999983</v>
      </c>
      <c r="O15" s="19"/>
    </row>
    <row r="16" spans="1:15" ht="24.95" customHeight="1" x14ac:dyDescent="0.2">
      <c r="A16" s="78" t="s">
        <v>60</v>
      </c>
      <c r="B16" s="81">
        <v>17.825535000000002</v>
      </c>
      <c r="C16" s="81">
        <v>18.797535</v>
      </c>
      <c r="D16" s="81">
        <v>19.121534999999998</v>
      </c>
      <c r="E16" s="81">
        <v>19.445535</v>
      </c>
      <c r="F16" s="81">
        <v>19.769534999999998</v>
      </c>
      <c r="G16" s="81">
        <v>20.093534999999999</v>
      </c>
      <c r="H16" s="81">
        <v>20.741534999999999</v>
      </c>
      <c r="I16" s="81">
        <v>24.575535000000002</v>
      </c>
      <c r="J16" s="81">
        <v>25.385534999999997</v>
      </c>
      <c r="K16" s="81">
        <v>25.709534999999999</v>
      </c>
      <c r="L16" s="81">
        <v>26.519535000000001</v>
      </c>
      <c r="M16" s="81">
        <v>28.949534999999997</v>
      </c>
      <c r="N16" s="81">
        <v>31.541535</v>
      </c>
      <c r="O16" s="19"/>
    </row>
    <row r="17" spans="1:15" ht="24.95" customHeight="1" x14ac:dyDescent="0.2">
      <c r="A17" s="79" t="s">
        <v>61</v>
      </c>
      <c r="B17" s="82">
        <v>18.311534999999999</v>
      </c>
      <c r="C17" s="82">
        <v>18.959534999999999</v>
      </c>
      <c r="D17" s="82">
        <v>19.607534999999999</v>
      </c>
      <c r="E17" s="82">
        <v>19.931534999999997</v>
      </c>
      <c r="F17" s="82">
        <v>20.417534999999997</v>
      </c>
      <c r="G17" s="82">
        <v>20.741534999999999</v>
      </c>
      <c r="H17" s="82">
        <v>21.875534999999999</v>
      </c>
      <c r="I17" s="82">
        <v>25.385534999999997</v>
      </c>
      <c r="J17" s="82">
        <v>26.681534999999997</v>
      </c>
      <c r="K17" s="82">
        <v>27.167534999999997</v>
      </c>
      <c r="L17" s="82">
        <v>28.463535</v>
      </c>
      <c r="M17" s="82">
        <v>31.379534999999997</v>
      </c>
      <c r="N17" s="82">
        <v>34.457535</v>
      </c>
      <c r="O17" s="19"/>
    </row>
    <row r="18" spans="1:15" ht="24.95" customHeight="1" x14ac:dyDescent="0.2">
      <c r="A18" s="79" t="s">
        <v>62</v>
      </c>
      <c r="B18" s="82">
        <v>18.473535000000002</v>
      </c>
      <c r="C18" s="82">
        <v>19.445535</v>
      </c>
      <c r="D18" s="82">
        <v>19.931534999999997</v>
      </c>
      <c r="E18" s="82">
        <v>20.579535</v>
      </c>
      <c r="F18" s="82">
        <v>21.065534999999997</v>
      </c>
      <c r="G18" s="82">
        <v>21.713535</v>
      </c>
      <c r="H18" s="82">
        <v>22.685534999999998</v>
      </c>
      <c r="I18" s="82">
        <v>26.681534999999997</v>
      </c>
      <c r="J18" s="82">
        <v>27.977535</v>
      </c>
      <c r="K18" s="82">
        <v>28.463535</v>
      </c>
      <c r="L18" s="82">
        <v>30.083534999999998</v>
      </c>
      <c r="M18" s="82">
        <v>33.809534999999997</v>
      </c>
      <c r="N18" s="82">
        <v>38.021535000000007</v>
      </c>
      <c r="O18" s="19"/>
    </row>
    <row r="19" spans="1:15" ht="24.95" customHeight="1" x14ac:dyDescent="0.2">
      <c r="A19" s="78" t="s">
        <v>63</v>
      </c>
      <c r="B19" s="83">
        <v>19.607534999999999</v>
      </c>
      <c r="C19" s="81">
        <v>21.227535</v>
      </c>
      <c r="D19" s="81">
        <v>22.037535000000002</v>
      </c>
      <c r="E19" s="81">
        <v>22.523535000000003</v>
      </c>
      <c r="F19" s="81">
        <v>23.495535</v>
      </c>
      <c r="G19" s="81">
        <v>24.305534999999999</v>
      </c>
      <c r="H19" s="81">
        <v>26.249534999999998</v>
      </c>
      <c r="I19" s="81">
        <v>30.731534999999997</v>
      </c>
      <c r="J19" s="81">
        <v>32.999534999999995</v>
      </c>
      <c r="K19" s="81">
        <v>34.133535000000002</v>
      </c>
      <c r="L19" s="81">
        <v>36.563535000000002</v>
      </c>
      <c r="M19" s="81">
        <v>42.881535</v>
      </c>
      <c r="N19" s="81">
        <v>50.009535</v>
      </c>
      <c r="O19" s="19"/>
    </row>
    <row r="20" spans="1:15" ht="24.95" customHeight="1" x14ac:dyDescent="0.2">
      <c r="A20" s="78" t="s">
        <v>64</v>
      </c>
      <c r="B20" s="83">
        <v>39.857534999999999</v>
      </c>
      <c r="C20" s="81">
        <v>41.477535000000003</v>
      </c>
      <c r="D20" s="81">
        <v>42.287535000000005</v>
      </c>
      <c r="E20" s="81">
        <v>42.773535000000003</v>
      </c>
      <c r="F20" s="81">
        <v>43.745534999999997</v>
      </c>
      <c r="G20" s="81">
        <v>44.555534999999999</v>
      </c>
      <c r="H20" s="81">
        <v>46.499534999999995</v>
      </c>
      <c r="I20" s="81">
        <v>55.031534999999998</v>
      </c>
      <c r="J20" s="81">
        <v>57.299534999999999</v>
      </c>
      <c r="K20" s="81">
        <v>58.433535000000006</v>
      </c>
      <c r="L20" s="81">
        <v>60.863534999999999</v>
      </c>
      <c r="M20" s="81">
        <v>67.181534999999997</v>
      </c>
      <c r="N20" s="81">
        <v>74.309534999999997</v>
      </c>
      <c r="O20" s="19"/>
    </row>
    <row r="21" spans="1:15" ht="24.95" customHeight="1" x14ac:dyDescent="0.2">
      <c r="A21" s="79" t="s">
        <v>77</v>
      </c>
      <c r="B21" s="82">
        <v>58.582034999999991</v>
      </c>
      <c r="C21" s="82">
        <v>59.230035000000001</v>
      </c>
      <c r="D21" s="82">
        <v>59.554034999999999</v>
      </c>
      <c r="E21" s="82">
        <v>65.318534999999997</v>
      </c>
      <c r="F21" s="82">
        <v>65.642534999999995</v>
      </c>
      <c r="G21" s="82">
        <v>71.407035000000008</v>
      </c>
      <c r="H21" s="82">
        <v>72.055035000000004</v>
      </c>
      <c r="I21" s="82">
        <v>80.87053499999999</v>
      </c>
      <c r="J21" s="82">
        <v>95.126535000000004</v>
      </c>
      <c r="K21" s="82">
        <v>95.450535000000002</v>
      </c>
      <c r="L21" s="82">
        <v>103.42903500000001</v>
      </c>
      <c r="M21" s="82">
        <v>114.053535</v>
      </c>
      <c r="N21" s="82">
        <v>126.554535</v>
      </c>
      <c r="O21" s="19"/>
    </row>
    <row r="22" spans="1:15" s="25" customFormat="1" ht="24.95" customHeight="1" x14ac:dyDescent="0.2">
      <c r="A22" s="79" t="s">
        <v>76</v>
      </c>
      <c r="B22" s="82">
        <v>58.582034999999991</v>
      </c>
      <c r="C22" s="82">
        <v>59.230035000000001</v>
      </c>
      <c r="D22" s="82">
        <v>59.554034999999999</v>
      </c>
      <c r="E22" s="82">
        <v>65.318534999999997</v>
      </c>
      <c r="F22" s="82">
        <v>65.642534999999995</v>
      </c>
      <c r="G22" s="82">
        <v>71.407035000000008</v>
      </c>
      <c r="H22" s="82">
        <v>72.055035000000004</v>
      </c>
      <c r="I22" s="82">
        <v>80.87053499999999</v>
      </c>
      <c r="J22" s="82">
        <v>95.126535000000004</v>
      </c>
      <c r="K22" s="82">
        <v>95.450535000000002</v>
      </c>
      <c r="L22" s="82">
        <v>103.42903500000001</v>
      </c>
      <c r="M22" s="82">
        <v>114.053535</v>
      </c>
      <c r="N22" s="82">
        <v>126.554535</v>
      </c>
      <c r="O22" s="19"/>
    </row>
    <row r="23" spans="1:15" s="25" customFormat="1" ht="24.95" customHeight="1" x14ac:dyDescent="0.2">
      <c r="A23" s="79" t="s">
        <v>86</v>
      </c>
      <c r="B23" s="81">
        <v>44.272035000000002</v>
      </c>
      <c r="C23" s="81">
        <v>45.082034999999991</v>
      </c>
      <c r="D23" s="81">
        <v>48.133035</v>
      </c>
      <c r="E23" s="81">
        <v>51.170535000000001</v>
      </c>
      <c r="F23" s="81">
        <v>54.383534999999995</v>
      </c>
      <c r="G23" s="81">
        <v>57.974534999999996</v>
      </c>
      <c r="H23" s="81">
        <v>60.958034999999995</v>
      </c>
      <c r="I23" s="81">
        <v>63.685034999999992</v>
      </c>
      <c r="J23" s="81">
        <v>48.146535</v>
      </c>
      <c r="K23" s="81">
        <v>49.145534999999995</v>
      </c>
      <c r="L23" s="81">
        <v>76.510035000000002</v>
      </c>
      <c r="M23" s="81">
        <v>81.991034999999997</v>
      </c>
      <c r="N23" s="81">
        <v>89.375534999999999</v>
      </c>
      <c r="O23" s="19"/>
    </row>
    <row r="24" spans="1:15" s="25" customFormat="1" ht="24.95" customHeight="1" x14ac:dyDescent="0.2">
      <c r="A24" s="79" t="s">
        <v>78</v>
      </c>
      <c r="B24" s="82">
        <v>31.028534999999998</v>
      </c>
      <c r="C24" s="82">
        <v>31.838535</v>
      </c>
      <c r="D24" s="82">
        <v>32.324534999999997</v>
      </c>
      <c r="E24" s="82">
        <v>32.648535000000003</v>
      </c>
      <c r="F24" s="82">
        <v>33.134535</v>
      </c>
      <c r="G24" s="82">
        <v>33.620534999999997</v>
      </c>
      <c r="H24" s="82">
        <v>34.430534999999999</v>
      </c>
      <c r="I24" s="82">
        <v>35.564534999999992</v>
      </c>
      <c r="J24" s="82">
        <v>36.536535000000001</v>
      </c>
      <c r="K24" s="82">
        <v>37.184534999999997</v>
      </c>
      <c r="L24" s="82">
        <v>38.318534999999997</v>
      </c>
      <c r="M24" s="82">
        <v>41.234534999999994</v>
      </c>
      <c r="N24" s="82">
        <v>44.798535000000001</v>
      </c>
      <c r="O24" s="19"/>
    </row>
    <row r="25" spans="1:15" ht="24.95" customHeight="1" x14ac:dyDescent="0.2">
      <c r="A25" s="79" t="s">
        <v>67</v>
      </c>
      <c r="B25" s="82">
        <v>31.028534999999998</v>
      </c>
      <c r="C25" s="82">
        <v>31.838535</v>
      </c>
      <c r="D25" s="82">
        <v>32.324534999999997</v>
      </c>
      <c r="E25" s="82">
        <v>32.648535000000003</v>
      </c>
      <c r="F25" s="82">
        <v>33.134535</v>
      </c>
      <c r="G25" s="82">
        <v>33.620534999999997</v>
      </c>
      <c r="H25" s="82">
        <v>34.430534999999999</v>
      </c>
      <c r="I25" s="82">
        <v>35.564534999999992</v>
      </c>
      <c r="J25" s="82">
        <v>36.536535000000001</v>
      </c>
      <c r="K25" s="82">
        <v>37.184534999999997</v>
      </c>
      <c r="L25" s="82">
        <v>38.318534999999997</v>
      </c>
      <c r="M25" s="82">
        <v>41.234534999999994</v>
      </c>
      <c r="N25" s="82">
        <v>44.798535000000001</v>
      </c>
      <c r="O25" s="19"/>
    </row>
    <row r="26" spans="1:15" ht="24.95" customHeight="1" x14ac:dyDescent="0.2">
      <c r="A26" s="79" t="s">
        <v>73</v>
      </c>
      <c r="B26" s="82">
        <v>36.986084999999996</v>
      </c>
      <c r="C26" s="82">
        <v>38.120084999999996</v>
      </c>
      <c r="D26" s="82">
        <v>38.606084999999993</v>
      </c>
      <c r="E26" s="82">
        <v>39.092084999999997</v>
      </c>
      <c r="F26" s="82">
        <v>39.578085000000002</v>
      </c>
      <c r="G26" s="82">
        <v>40.064084999999999</v>
      </c>
      <c r="H26" s="82">
        <v>41.198084999999999</v>
      </c>
      <c r="I26" s="82">
        <v>42.170085</v>
      </c>
      <c r="J26" s="82">
        <v>43.142084999999994</v>
      </c>
      <c r="K26" s="82">
        <v>43.628084999999999</v>
      </c>
      <c r="L26" s="82">
        <v>44.762084999999999</v>
      </c>
      <c r="M26" s="82">
        <v>47.192084999999992</v>
      </c>
      <c r="N26" s="82">
        <v>49.784084999999997</v>
      </c>
      <c r="O26" s="19"/>
    </row>
    <row r="27" spans="1:15" ht="24.95" customHeight="1" x14ac:dyDescent="0.2">
      <c r="A27" s="79" t="s">
        <v>74</v>
      </c>
      <c r="B27" s="82">
        <v>69.170085</v>
      </c>
      <c r="C27" s="82">
        <v>71.114084999999989</v>
      </c>
      <c r="D27" s="82">
        <v>72.248085000000003</v>
      </c>
      <c r="E27" s="82">
        <v>73.220084999999997</v>
      </c>
      <c r="F27" s="82">
        <v>74.192084999999992</v>
      </c>
      <c r="G27" s="82">
        <v>75.326085000000006</v>
      </c>
      <c r="H27" s="82">
        <v>77.270084999999995</v>
      </c>
      <c r="I27" s="82">
        <v>79.376085000000003</v>
      </c>
      <c r="J27" s="82">
        <v>81.320085000000006</v>
      </c>
      <c r="K27" s="82">
        <v>82.454084999999992</v>
      </c>
      <c r="L27" s="82">
        <v>84.398084999999995</v>
      </c>
      <c r="M27" s="82">
        <v>89.420085</v>
      </c>
      <c r="N27" s="82">
        <v>94.604084999999998</v>
      </c>
      <c r="O27" s="19"/>
    </row>
    <row r="28" spans="1:15" ht="24.95" customHeight="1" x14ac:dyDescent="0.2">
      <c r="A28" s="79" t="s">
        <v>79</v>
      </c>
      <c r="B28" s="82">
        <v>51.521535000000007</v>
      </c>
      <c r="C28" s="82">
        <v>55.73353500000001</v>
      </c>
      <c r="D28" s="82">
        <v>57.353534999999994</v>
      </c>
      <c r="E28" s="82">
        <v>58.001535000000004</v>
      </c>
      <c r="F28" s="82">
        <v>58.487535000000001</v>
      </c>
      <c r="G28" s="82">
        <v>59.783535000000015</v>
      </c>
      <c r="H28" s="82">
        <v>64.805534999999992</v>
      </c>
      <c r="I28" s="82">
        <v>74.201535000000007</v>
      </c>
      <c r="J28" s="82">
        <v>78.089534999999998</v>
      </c>
      <c r="K28" s="82">
        <v>79.061535000000006</v>
      </c>
      <c r="L28" s="82">
        <v>80.843535000000003</v>
      </c>
      <c r="M28" s="82">
        <v>91.697534999999988</v>
      </c>
      <c r="N28" s="82">
        <v>101.417535</v>
      </c>
      <c r="O28" s="19"/>
    </row>
    <row r="29" spans="1:15" ht="24.95" customHeight="1" x14ac:dyDescent="0.2">
      <c r="A29" s="79" t="s">
        <v>87</v>
      </c>
      <c r="B29" s="82">
        <v>61.565535000000004</v>
      </c>
      <c r="C29" s="82">
        <v>67.397534999999991</v>
      </c>
      <c r="D29" s="82">
        <v>70.151534999999996</v>
      </c>
      <c r="E29" s="82">
        <v>74.849535000000003</v>
      </c>
      <c r="F29" s="82">
        <v>75.983535000000018</v>
      </c>
      <c r="G29" s="82">
        <v>77.765535</v>
      </c>
      <c r="H29" s="82">
        <v>85.703535000000002</v>
      </c>
      <c r="I29" s="82">
        <v>89.429535000000001</v>
      </c>
      <c r="J29" s="82">
        <v>105.30553499999999</v>
      </c>
      <c r="K29" s="82">
        <v>106.43953499999999</v>
      </c>
      <c r="L29" s="82">
        <v>109.679535</v>
      </c>
      <c r="M29" s="82">
        <v>131.873535</v>
      </c>
      <c r="N29" s="82">
        <v>147.10153500000001</v>
      </c>
      <c r="O29" s="19"/>
    </row>
    <row r="30" spans="1:15" ht="24.95" customHeight="1" x14ac:dyDescent="0.2">
      <c r="A30" s="79" t="s">
        <v>88</v>
      </c>
      <c r="B30" s="82">
        <v>62.051535000000001</v>
      </c>
      <c r="C30" s="82">
        <v>68.045535000000001</v>
      </c>
      <c r="D30" s="82">
        <v>70.799535000000006</v>
      </c>
      <c r="E30" s="82">
        <v>75.659535000000005</v>
      </c>
      <c r="F30" s="82">
        <v>76.793535000000006</v>
      </c>
      <c r="G30" s="82">
        <v>78.899535</v>
      </c>
      <c r="H30" s="82">
        <v>86.513535000000005</v>
      </c>
      <c r="I30" s="82">
        <v>90.401534999999996</v>
      </c>
      <c r="J30" s="82">
        <v>106.43953499999999</v>
      </c>
      <c r="K30" s="82">
        <v>107.897535</v>
      </c>
      <c r="L30" s="82">
        <v>111.13753499999999</v>
      </c>
      <c r="M30" s="82">
        <v>133.65553500000001</v>
      </c>
      <c r="N30" s="82">
        <v>149.20753500000001</v>
      </c>
      <c r="O30" s="19"/>
    </row>
    <row r="31" spans="1:15" ht="24.95" customHeight="1" x14ac:dyDescent="0.2">
      <c r="A31" s="79" t="s">
        <v>80</v>
      </c>
      <c r="B31" s="82">
        <v>24.883334999999995</v>
      </c>
      <c r="C31" s="82">
        <v>26.017334999999996</v>
      </c>
      <c r="D31" s="82">
        <v>26.665334999999999</v>
      </c>
      <c r="E31" s="82">
        <v>27.313334999999999</v>
      </c>
      <c r="F31" s="82">
        <v>27.961334999999998</v>
      </c>
      <c r="G31" s="82">
        <v>28.771335000000001</v>
      </c>
      <c r="H31" s="82">
        <v>30.229334999999999</v>
      </c>
      <c r="I31" s="82">
        <v>31.849334999999993</v>
      </c>
      <c r="J31" s="82">
        <v>33.469334999999994</v>
      </c>
      <c r="K31" s="82">
        <v>34.441334999999995</v>
      </c>
      <c r="L31" s="82">
        <v>36.223334999999992</v>
      </c>
      <c r="M31" s="82">
        <v>41.407335000000003</v>
      </c>
      <c r="N31" s="82">
        <v>47.239334999999997</v>
      </c>
      <c r="O31" s="19"/>
    </row>
    <row r="32" spans="1:15" ht="24.95" customHeight="1" x14ac:dyDescent="0.2">
      <c r="A32" s="79" t="s">
        <v>82</v>
      </c>
      <c r="B32" s="82">
        <f>B28+B31</f>
        <v>76.404870000000003</v>
      </c>
      <c r="C32" s="82">
        <f t="shared" ref="C32:M32" si="0">C28+C31</f>
        <v>81.750870000000006</v>
      </c>
      <c r="D32" s="82">
        <f t="shared" si="0"/>
        <v>84.018869999999993</v>
      </c>
      <c r="E32" s="82">
        <f t="shared" si="0"/>
        <v>85.314869999999999</v>
      </c>
      <c r="F32" s="82">
        <f t="shared" si="0"/>
        <v>86.448869999999999</v>
      </c>
      <c r="G32" s="82">
        <f t="shared" si="0"/>
        <v>88.554870000000022</v>
      </c>
      <c r="H32" s="82">
        <f t="shared" si="0"/>
        <v>95.034869999999984</v>
      </c>
      <c r="I32" s="82">
        <f t="shared" si="0"/>
        <v>106.05087</v>
      </c>
      <c r="J32" s="82">
        <f t="shared" si="0"/>
        <v>111.55886999999998</v>
      </c>
      <c r="K32" s="82">
        <f t="shared" si="0"/>
        <v>113.50287</v>
      </c>
      <c r="L32" s="82">
        <f t="shared" si="0"/>
        <v>117.06686999999999</v>
      </c>
      <c r="M32" s="82">
        <f t="shared" si="0"/>
        <v>133.10487000000001</v>
      </c>
      <c r="N32" s="82">
        <f>N28+N31</f>
        <v>148.65687</v>
      </c>
      <c r="O32" s="19"/>
    </row>
    <row r="33" spans="1:17" ht="24.95" customHeight="1" x14ac:dyDescent="0.2">
      <c r="A33" s="79" t="s">
        <v>89</v>
      </c>
      <c r="B33" s="82">
        <f>B32-B31</f>
        <v>51.521535000000007</v>
      </c>
      <c r="C33" s="82">
        <f t="shared" ref="C33:N33" si="1">C32-C31</f>
        <v>55.73353500000001</v>
      </c>
      <c r="D33" s="82">
        <f t="shared" si="1"/>
        <v>57.353534999999994</v>
      </c>
      <c r="E33" s="82">
        <f t="shared" si="1"/>
        <v>58.001535000000004</v>
      </c>
      <c r="F33" s="82">
        <f t="shared" si="1"/>
        <v>58.487535000000001</v>
      </c>
      <c r="G33" s="82">
        <f t="shared" si="1"/>
        <v>59.783535000000022</v>
      </c>
      <c r="H33" s="82">
        <f t="shared" si="1"/>
        <v>64.805534999999992</v>
      </c>
      <c r="I33" s="82">
        <f t="shared" si="1"/>
        <v>74.201535000000007</v>
      </c>
      <c r="J33" s="82">
        <f t="shared" si="1"/>
        <v>78.089534999999984</v>
      </c>
      <c r="K33" s="82">
        <f t="shared" si="1"/>
        <v>79.061535000000006</v>
      </c>
      <c r="L33" s="82">
        <f t="shared" si="1"/>
        <v>80.843535000000003</v>
      </c>
      <c r="M33" s="82">
        <f t="shared" si="1"/>
        <v>91.697535000000002</v>
      </c>
      <c r="N33" s="82">
        <f t="shared" si="1"/>
        <v>101.417535</v>
      </c>
      <c r="O33" s="19"/>
    </row>
    <row r="34" spans="1:17" ht="24.95" customHeight="1" x14ac:dyDescent="0.2">
      <c r="A34" s="79" t="s">
        <v>129</v>
      </c>
      <c r="B34" s="82">
        <f>B33</f>
        <v>51.521535000000007</v>
      </c>
      <c r="C34" s="82">
        <f t="shared" ref="C34:N34" si="2">C33</f>
        <v>55.73353500000001</v>
      </c>
      <c r="D34" s="82">
        <f>D33</f>
        <v>57.353534999999994</v>
      </c>
      <c r="E34" s="82">
        <f t="shared" si="2"/>
        <v>58.001535000000004</v>
      </c>
      <c r="F34" s="82">
        <f t="shared" si="2"/>
        <v>58.487535000000001</v>
      </c>
      <c r="G34" s="82">
        <f t="shared" si="2"/>
        <v>59.783535000000022</v>
      </c>
      <c r="H34" s="82">
        <f t="shared" si="2"/>
        <v>64.805534999999992</v>
      </c>
      <c r="I34" s="82">
        <f t="shared" si="2"/>
        <v>74.201535000000007</v>
      </c>
      <c r="J34" s="82">
        <f t="shared" si="2"/>
        <v>78.089534999999984</v>
      </c>
      <c r="K34" s="82">
        <f t="shared" si="2"/>
        <v>79.061535000000006</v>
      </c>
      <c r="L34" s="82">
        <f t="shared" si="2"/>
        <v>80.843535000000003</v>
      </c>
      <c r="M34" s="82">
        <f t="shared" si="2"/>
        <v>91.697535000000002</v>
      </c>
      <c r="N34" s="82">
        <f t="shared" si="2"/>
        <v>101.417535</v>
      </c>
      <c r="O34" s="19"/>
    </row>
    <row r="35" spans="1:17" ht="24.95" customHeight="1" x14ac:dyDescent="0.2">
      <c r="A35" s="79" t="s">
        <v>90</v>
      </c>
      <c r="B35" s="82">
        <f>B31</f>
        <v>24.883334999999995</v>
      </c>
      <c r="C35" s="82">
        <f t="shared" ref="C35:N35" si="3">C31</f>
        <v>26.017334999999996</v>
      </c>
      <c r="D35" s="82">
        <f t="shared" si="3"/>
        <v>26.665334999999999</v>
      </c>
      <c r="E35" s="82">
        <f t="shared" si="3"/>
        <v>27.313334999999999</v>
      </c>
      <c r="F35" s="82">
        <f t="shared" si="3"/>
        <v>27.961334999999998</v>
      </c>
      <c r="G35" s="82">
        <f t="shared" si="3"/>
        <v>28.771335000000001</v>
      </c>
      <c r="H35" s="82">
        <f t="shared" si="3"/>
        <v>30.229334999999999</v>
      </c>
      <c r="I35" s="82">
        <f t="shared" si="3"/>
        <v>31.849334999999993</v>
      </c>
      <c r="J35" s="82">
        <f t="shared" si="3"/>
        <v>33.469334999999994</v>
      </c>
      <c r="K35" s="82">
        <f t="shared" si="3"/>
        <v>34.441334999999995</v>
      </c>
      <c r="L35" s="82">
        <f t="shared" si="3"/>
        <v>36.223334999999992</v>
      </c>
      <c r="M35" s="82">
        <f t="shared" si="3"/>
        <v>41.407335000000003</v>
      </c>
      <c r="N35" s="82">
        <f t="shared" si="3"/>
        <v>47.239334999999997</v>
      </c>
      <c r="O35" s="19"/>
    </row>
    <row r="36" spans="1:17" ht="24.95" customHeight="1" x14ac:dyDescent="0.2">
      <c r="A36" s="79" t="s">
        <v>91</v>
      </c>
      <c r="B36" s="82"/>
      <c r="C36" s="82"/>
      <c r="D36" s="82"/>
      <c r="E36" s="82"/>
      <c r="F36" s="82">
        <v>119.56153499999999</v>
      </c>
      <c r="G36" s="82"/>
      <c r="H36" s="82">
        <v>127.66153499999999</v>
      </c>
      <c r="I36" s="82">
        <v>133.169535</v>
      </c>
      <c r="J36" s="82"/>
      <c r="K36" s="82">
        <v>141.59353500000003</v>
      </c>
      <c r="L36" s="82">
        <v>147.74953500000001</v>
      </c>
      <c r="M36" s="82">
        <v>162.491535</v>
      </c>
      <c r="N36" s="82">
        <v>178.367535</v>
      </c>
      <c r="O36" s="19"/>
    </row>
    <row r="37" spans="1:17" ht="24.95" customHeight="1" x14ac:dyDescent="0.2">
      <c r="A37" s="79" t="s">
        <v>68</v>
      </c>
      <c r="B37" s="82">
        <v>26.519535000000001</v>
      </c>
      <c r="C37" s="82">
        <v>27.491534999999999</v>
      </c>
      <c r="D37" s="82">
        <v>27.977535</v>
      </c>
      <c r="E37" s="82">
        <v>28.301534999999998</v>
      </c>
      <c r="F37" s="82">
        <v>28.787535000000002</v>
      </c>
      <c r="G37" s="82">
        <v>29.273535000000003</v>
      </c>
      <c r="H37" s="82">
        <v>30.245535</v>
      </c>
      <c r="I37" s="82">
        <v>31.217534999999998</v>
      </c>
      <c r="J37" s="82">
        <v>32.189534999999992</v>
      </c>
      <c r="K37" s="82">
        <v>32.675534999999996</v>
      </c>
      <c r="L37" s="82">
        <v>33.647534999999998</v>
      </c>
      <c r="M37" s="82">
        <v>36.239534999999997</v>
      </c>
      <c r="N37" s="82">
        <v>38.993534999999994</v>
      </c>
      <c r="O37" s="19"/>
    </row>
    <row r="38" spans="1:17" ht="24.95" customHeight="1" x14ac:dyDescent="0.2">
      <c r="A38" s="79" t="s">
        <v>69</v>
      </c>
      <c r="B38" s="82">
        <v>38.129534999999997</v>
      </c>
      <c r="C38" s="82">
        <v>40.235534999999999</v>
      </c>
      <c r="D38" s="82">
        <v>41.045535000000001</v>
      </c>
      <c r="E38" s="82">
        <v>42.017534999999995</v>
      </c>
      <c r="F38" s="82">
        <v>42.827534999999997</v>
      </c>
      <c r="G38" s="82">
        <v>43.961534999999998</v>
      </c>
      <c r="H38" s="82">
        <v>46.067534999999999</v>
      </c>
      <c r="I38" s="82">
        <v>48.335534999999993</v>
      </c>
      <c r="J38" s="82">
        <v>54.815535000000004</v>
      </c>
      <c r="K38" s="82">
        <v>56.273535000000003</v>
      </c>
      <c r="L38" s="82">
        <v>59.189534999999992</v>
      </c>
      <c r="M38" s="82">
        <v>67.289535000000001</v>
      </c>
      <c r="N38" s="82">
        <v>77.657534999999996</v>
      </c>
      <c r="O38" s="19"/>
    </row>
    <row r="39" spans="1:17" ht="24.95" customHeight="1" x14ac:dyDescent="0.2">
      <c r="A39" s="79" t="s">
        <v>92</v>
      </c>
      <c r="B39" s="82">
        <v>24.737535000000001</v>
      </c>
      <c r="C39" s="82">
        <v>25.385534999999997</v>
      </c>
      <c r="D39" s="82">
        <v>25.709534999999999</v>
      </c>
      <c r="E39" s="82">
        <v>26.033534999999997</v>
      </c>
      <c r="F39" s="82">
        <v>26.357534999999995</v>
      </c>
      <c r="G39" s="82">
        <v>26.843534999999999</v>
      </c>
      <c r="H39" s="82">
        <v>27.491534999999999</v>
      </c>
      <c r="I39" s="82">
        <v>28.463535</v>
      </c>
      <c r="J39" s="82">
        <v>29.273535000000003</v>
      </c>
      <c r="K39" s="82">
        <v>29.759535</v>
      </c>
      <c r="L39" s="82">
        <v>30.731534999999997</v>
      </c>
      <c r="M39" s="82">
        <v>33.323535</v>
      </c>
      <c r="N39" s="82">
        <v>36.401534999999996</v>
      </c>
      <c r="O39" s="19"/>
    </row>
    <row r="40" spans="1:17" ht="24.95" customHeight="1" x14ac:dyDescent="0.2">
      <c r="A40" s="79" t="s">
        <v>71</v>
      </c>
      <c r="B40" s="82">
        <v>29.759535</v>
      </c>
      <c r="C40" s="82" t="s">
        <v>6</v>
      </c>
      <c r="D40" s="82">
        <v>31.541535</v>
      </c>
      <c r="E40" s="82" t="s">
        <v>6</v>
      </c>
      <c r="F40" s="82">
        <v>32.999534999999995</v>
      </c>
      <c r="G40" s="82" t="s">
        <v>6</v>
      </c>
      <c r="H40" s="82">
        <v>34.781534999999998</v>
      </c>
      <c r="I40" s="82">
        <v>36.401534999999996</v>
      </c>
      <c r="J40" s="82" t="s">
        <v>6</v>
      </c>
      <c r="K40" s="82" t="s">
        <v>6</v>
      </c>
      <c r="L40" s="82">
        <v>40.127535000000002</v>
      </c>
      <c r="M40" s="82">
        <v>44.339534999999998</v>
      </c>
      <c r="N40" s="82" t="s">
        <v>6</v>
      </c>
      <c r="O40" s="19"/>
    </row>
    <row r="41" spans="1:17" ht="24.95" customHeight="1" x14ac:dyDescent="0.2">
      <c r="A41" s="79" t="s">
        <v>72</v>
      </c>
      <c r="B41" s="82">
        <v>40.532534999999996</v>
      </c>
      <c r="C41" s="82">
        <v>44.582534999999993</v>
      </c>
      <c r="D41" s="82">
        <v>45.716535</v>
      </c>
      <c r="E41" s="82">
        <v>46.850534999999994</v>
      </c>
      <c r="F41" s="82">
        <v>47.984535000000001</v>
      </c>
      <c r="G41" s="82">
        <v>49.118534999999994</v>
      </c>
      <c r="H41" s="82">
        <v>51.710534999999993</v>
      </c>
      <c r="I41" s="82">
        <v>64.306035000000008</v>
      </c>
      <c r="J41" s="82">
        <v>67.384035000000011</v>
      </c>
      <c r="K41" s="82">
        <v>69.328035</v>
      </c>
      <c r="L41" s="82">
        <v>72.568035000000009</v>
      </c>
      <c r="M41" s="82">
        <v>87.55303499999998</v>
      </c>
      <c r="N41" s="82">
        <v>100.67503500000001</v>
      </c>
      <c r="O41" s="19"/>
    </row>
    <row r="42" spans="1:17" ht="24.75" customHeight="1" x14ac:dyDescent="0.2">
      <c r="A42" s="79" t="s">
        <v>145</v>
      </c>
      <c r="B42" s="82">
        <f>B19/2</f>
        <v>9.8037674999999993</v>
      </c>
      <c r="C42" s="82">
        <f>C10/2</f>
        <v>10.75487</v>
      </c>
      <c r="D42" s="82">
        <f t="shared" ref="D42:M42" si="4">D10/2</f>
        <v>11.006869999999999</v>
      </c>
      <c r="E42" s="82">
        <f t="shared" si="4"/>
        <v>11.25887</v>
      </c>
      <c r="F42" s="82">
        <f t="shared" si="4"/>
        <v>11.510869999999999</v>
      </c>
      <c r="G42" s="82">
        <f t="shared" si="4"/>
        <v>11.762869999999999</v>
      </c>
      <c r="H42" s="82">
        <f t="shared" si="4"/>
        <v>12.35087</v>
      </c>
      <c r="I42" s="82">
        <f t="shared" si="4"/>
        <v>12.85487</v>
      </c>
      <c r="J42" s="82">
        <f t="shared" si="4"/>
        <v>13.35887</v>
      </c>
      <c r="K42" s="82">
        <f t="shared" si="4"/>
        <v>13.610869999999998</v>
      </c>
      <c r="L42" s="82">
        <f t="shared" si="4"/>
        <v>14.198869999999999</v>
      </c>
      <c r="M42" s="82">
        <f t="shared" si="4"/>
        <v>16.85887</v>
      </c>
      <c r="N42" s="82">
        <f>N10/2</f>
        <v>18.202869999999997</v>
      </c>
      <c r="O42" s="7"/>
    </row>
    <row r="43" spans="1:17" ht="24.75" customHeight="1" x14ac:dyDescent="0.2">
      <c r="A43" s="79" t="s">
        <v>146</v>
      </c>
      <c r="B43" s="82">
        <f>B42</f>
        <v>9.8037674999999993</v>
      </c>
      <c r="C43" s="82">
        <f t="shared" ref="C43:N43" si="5">C42</f>
        <v>10.75487</v>
      </c>
      <c r="D43" s="82">
        <f t="shared" si="5"/>
        <v>11.006869999999999</v>
      </c>
      <c r="E43" s="82">
        <f t="shared" si="5"/>
        <v>11.25887</v>
      </c>
      <c r="F43" s="82">
        <f t="shared" si="5"/>
        <v>11.510869999999999</v>
      </c>
      <c r="G43" s="82">
        <f t="shared" si="5"/>
        <v>11.762869999999999</v>
      </c>
      <c r="H43" s="82">
        <f t="shared" si="5"/>
        <v>12.35087</v>
      </c>
      <c r="I43" s="82">
        <f t="shared" si="5"/>
        <v>12.85487</v>
      </c>
      <c r="J43" s="82">
        <f t="shared" si="5"/>
        <v>13.35887</v>
      </c>
      <c r="K43" s="82">
        <f t="shared" si="5"/>
        <v>13.610869999999998</v>
      </c>
      <c r="L43" s="82">
        <f t="shared" si="5"/>
        <v>14.198869999999999</v>
      </c>
      <c r="M43" s="82">
        <f t="shared" si="5"/>
        <v>16.85887</v>
      </c>
      <c r="N43" s="82">
        <f t="shared" si="5"/>
        <v>18.202869999999997</v>
      </c>
      <c r="O43" s="7"/>
    </row>
    <row r="44" spans="1:17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7"/>
    </row>
    <row r="45" spans="1:17" ht="15" x14ac:dyDescent="0.2">
      <c r="A45" s="72" t="s">
        <v>154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</row>
    <row r="46" spans="1:17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7"/>
      <c r="N46" s="7"/>
      <c r="O46" s="7"/>
    </row>
    <row r="47" spans="1:17" ht="14.25" x14ac:dyDescent="0.2">
      <c r="A47" s="22"/>
      <c r="B47" s="6"/>
      <c r="C47" s="6"/>
      <c r="D47" s="6"/>
      <c r="E47" s="22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7" ht="14.25" x14ac:dyDescent="0.2">
      <c r="A48" s="22"/>
      <c r="B48" s="6"/>
      <c r="C48" s="6"/>
      <c r="D48" s="6"/>
      <c r="E48" s="22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7"/>
      <c r="K51" s="7"/>
      <c r="L51" s="7"/>
      <c r="M51" s="7"/>
      <c r="N51" s="7"/>
      <c r="O51" s="7"/>
    </row>
    <row r="476" spans="6:6" x14ac:dyDescent="0.2">
      <c r="F476" t="s">
        <v>132</v>
      </c>
    </row>
  </sheetData>
  <mergeCells count="6">
    <mergeCell ref="A45:Q45"/>
    <mergeCell ref="A2:N2"/>
    <mergeCell ref="A3:N3"/>
    <mergeCell ref="A4:C4"/>
    <mergeCell ref="J4:N4"/>
    <mergeCell ref="A5:N5"/>
  </mergeCells>
  <pageMargins left="0.51181102362204722" right="0.19685039370078741" top="0.39370078740157483" bottom="0.19685039370078741" header="0.31496062992125984" footer="0.31496062992125984"/>
  <pageSetup paperSize="9" scale="51" orientation="landscape" verticalDpi="0" r:id="rId1"/>
  <colBreaks count="1" manualBreakCount="1">
    <brk id="1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Q40"/>
  <sheetViews>
    <sheetView zoomScale="90" zoomScaleNormal="90" workbookViewId="0">
      <pane xSplit="1" ySplit="6" topLeftCell="B7" activePane="bottomRight" state="frozen"/>
      <selection activeCell="S13" sqref="S13"/>
      <selection pane="topRight" activeCell="S13" sqref="S13"/>
      <selection pane="bottomLeft" activeCell="S13" sqref="S13"/>
      <selection pane="bottomRight" activeCell="A34" sqref="A34:XFD34"/>
    </sheetView>
  </sheetViews>
  <sheetFormatPr defaultRowHeight="11.25" x14ac:dyDescent="0.2"/>
  <cols>
    <col min="1" max="1" width="73.5703125" style="29" customWidth="1"/>
    <col min="2" max="13" width="8.7109375" style="29" customWidth="1"/>
    <col min="14" max="16384" width="9.140625" style="29"/>
  </cols>
  <sheetData>
    <row r="1" spans="1:13" ht="10.5" customHeight="1" x14ac:dyDescent="0.3">
      <c r="A1" s="28"/>
      <c r="B1" s="12"/>
      <c r="C1" s="13"/>
      <c r="D1" s="32"/>
      <c r="E1" s="32"/>
      <c r="F1" s="32"/>
      <c r="G1" s="31"/>
      <c r="H1" s="32"/>
      <c r="I1" s="14"/>
      <c r="M1" s="30"/>
    </row>
    <row r="2" spans="1:13" ht="21.75" customHeight="1" x14ac:dyDescent="0.35">
      <c r="A2" s="53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39" customHeight="1" x14ac:dyDescent="0.25">
      <c r="A3" s="49" t="s">
        <v>142</v>
      </c>
      <c r="B3" s="54"/>
      <c r="C3" s="54"/>
      <c r="D3" s="54"/>
      <c r="E3" s="54"/>
      <c r="F3" s="54"/>
      <c r="G3" s="51"/>
      <c r="H3" s="51"/>
      <c r="I3" s="51"/>
      <c r="J3" s="51"/>
      <c r="K3" s="51"/>
      <c r="L3" s="51"/>
      <c r="M3" s="51"/>
    </row>
    <row r="4" spans="1:13" ht="39.75" customHeight="1" thickBot="1" x14ac:dyDescent="0.35">
      <c r="A4" s="95" t="s">
        <v>2</v>
      </c>
      <c r="B4" s="24"/>
      <c r="C4" s="24"/>
      <c r="D4" s="24"/>
      <c r="E4" s="2"/>
      <c r="F4" s="6"/>
      <c r="G4" s="6"/>
      <c r="H4" s="6"/>
      <c r="I4" s="6"/>
      <c r="M4" s="3" t="str">
        <f>КРЕПЕЖ!Q4</f>
        <v>Вводится в действие с 30 марта 2022г.</v>
      </c>
    </row>
    <row r="5" spans="1:13" ht="18.75" thickBot="1" x14ac:dyDescent="0.3">
      <c r="A5" s="86" t="s">
        <v>8</v>
      </c>
      <c r="B5" s="87"/>
      <c r="C5" s="87"/>
      <c r="D5" s="87"/>
      <c r="E5" s="87"/>
      <c r="F5" s="87"/>
      <c r="G5" s="87"/>
      <c r="H5" s="87"/>
      <c r="I5" s="87"/>
      <c r="J5" s="91"/>
      <c r="K5" s="91"/>
      <c r="L5" s="91"/>
      <c r="M5" s="92"/>
    </row>
    <row r="6" spans="1:13" ht="30" x14ac:dyDescent="0.25">
      <c r="A6" s="76" t="s">
        <v>4</v>
      </c>
      <c r="B6" s="84" t="s">
        <v>9</v>
      </c>
      <c r="C6" s="84" t="s">
        <v>10</v>
      </c>
      <c r="D6" s="84" t="s">
        <v>11</v>
      </c>
      <c r="E6" s="84" t="s">
        <v>12</v>
      </c>
      <c r="F6" s="84" t="s">
        <v>13</v>
      </c>
      <c r="G6" s="84" t="s">
        <v>14</v>
      </c>
      <c r="H6" s="84" t="s">
        <v>15</v>
      </c>
      <c r="I6" s="84" t="s">
        <v>16</v>
      </c>
      <c r="J6" s="84" t="s">
        <v>17</v>
      </c>
      <c r="K6" s="84" t="s">
        <v>18</v>
      </c>
      <c r="L6" s="84" t="s">
        <v>19</v>
      </c>
      <c r="M6" s="84" t="s">
        <v>20</v>
      </c>
    </row>
    <row r="7" spans="1:13" ht="24.95" customHeight="1" x14ac:dyDescent="0.2">
      <c r="A7" s="93" t="s">
        <v>52</v>
      </c>
      <c r="B7" s="33">
        <v>132.63614999999999</v>
      </c>
      <c r="C7" s="33">
        <v>132.63614999999999</v>
      </c>
      <c r="D7" s="33">
        <v>157.28115</v>
      </c>
      <c r="E7" s="33">
        <v>173.79615000000001</v>
      </c>
      <c r="F7" s="33">
        <v>206.34614999999999</v>
      </c>
      <c r="G7" s="33">
        <v>222.86115000000001</v>
      </c>
      <c r="H7" s="33">
        <v>264.42615000000001</v>
      </c>
      <c r="I7" s="33">
        <v>313.49114999999995</v>
      </c>
      <c r="J7" s="35">
        <v>333.18615</v>
      </c>
      <c r="K7" s="35">
        <v>402.63614999999993</v>
      </c>
      <c r="L7" s="35">
        <v>443.99115</v>
      </c>
      <c r="M7" s="35">
        <v>485.34614999999997</v>
      </c>
    </row>
    <row r="8" spans="1:13" ht="24.95" customHeight="1" x14ac:dyDescent="0.2">
      <c r="A8" s="93" t="s">
        <v>53</v>
      </c>
      <c r="B8" s="33">
        <v>70.593739999999997</v>
      </c>
      <c r="C8" s="33">
        <v>70.593739999999997</v>
      </c>
      <c r="D8" s="33">
        <v>82.283739999999995</v>
      </c>
      <c r="E8" s="33">
        <v>89.885740000000013</v>
      </c>
      <c r="F8" s="33">
        <v>106.82574000000001</v>
      </c>
      <c r="G8" s="33">
        <v>114.63774000000001</v>
      </c>
      <c r="H8" s="33">
        <v>133.76174</v>
      </c>
      <c r="I8" s="33">
        <v>156.20374000000001</v>
      </c>
      <c r="J8" s="35">
        <v>163.94574000000003</v>
      </c>
      <c r="K8" s="35">
        <v>199.23973999999998</v>
      </c>
      <c r="L8" s="35">
        <v>218.64374000000001</v>
      </c>
      <c r="M8" s="35">
        <v>237.66974000000002</v>
      </c>
    </row>
    <row r="9" spans="1:13" ht="24.95" customHeight="1" x14ac:dyDescent="0.2">
      <c r="A9" s="93" t="s">
        <v>54</v>
      </c>
      <c r="B9" s="33">
        <v>54.264140000000012</v>
      </c>
      <c r="C9" s="33">
        <v>54.264140000000012</v>
      </c>
      <c r="D9" s="33">
        <v>62.151740000000018</v>
      </c>
      <c r="E9" s="33">
        <v>67.048940000000016</v>
      </c>
      <c r="F9" s="33">
        <v>76.868539999999996</v>
      </c>
      <c r="G9" s="33">
        <v>81.93374</v>
      </c>
      <c r="H9" s="33">
        <v>94.550540000000012</v>
      </c>
      <c r="I9" s="33">
        <v>109.05734</v>
      </c>
      <c r="J9" s="35">
        <v>113.47573999999999</v>
      </c>
      <c r="K9" s="35">
        <v>129.98174</v>
      </c>
      <c r="L9" s="35">
        <v>142.53974000000002</v>
      </c>
      <c r="M9" s="35">
        <v>154.88774000000001</v>
      </c>
    </row>
    <row r="10" spans="1:13" ht="24.95" customHeight="1" x14ac:dyDescent="0.2">
      <c r="A10" s="93" t="s">
        <v>55</v>
      </c>
      <c r="B10" s="33">
        <v>46.645340000000004</v>
      </c>
      <c r="C10" s="33">
        <v>46.645340000000004</v>
      </c>
      <c r="D10" s="33">
        <v>52.631740000000008</v>
      </c>
      <c r="E10" s="33">
        <v>56.260540000000006</v>
      </c>
      <c r="F10" s="33">
        <v>64.178940000000011</v>
      </c>
      <c r="G10" s="33">
        <v>67.975740000000002</v>
      </c>
      <c r="H10" s="33">
        <v>77.422940000000011</v>
      </c>
      <c r="I10" s="33">
        <v>88.760140000000007</v>
      </c>
      <c r="J10" s="35">
        <v>91.70574000000002</v>
      </c>
      <c r="K10" s="35">
        <v>105.03374000000001</v>
      </c>
      <c r="L10" s="35">
        <v>114.23174</v>
      </c>
      <c r="M10" s="35">
        <v>123.80774</v>
      </c>
    </row>
    <row r="11" spans="1:13" ht="24.95" customHeight="1" x14ac:dyDescent="0.2">
      <c r="A11" s="93" t="s">
        <v>93</v>
      </c>
      <c r="B11" s="33">
        <v>105.63615000000001</v>
      </c>
      <c r="C11" s="33">
        <v>105.63615000000001</v>
      </c>
      <c r="D11" s="33">
        <v>118.16115000000001</v>
      </c>
      <c r="E11" s="33">
        <v>126.30615000000002</v>
      </c>
      <c r="F11" s="33">
        <v>138.83115000000001</v>
      </c>
      <c r="G11" s="33">
        <v>147.20115000000001</v>
      </c>
      <c r="H11" s="33">
        <v>167.69114999999999</v>
      </c>
      <c r="I11" s="33">
        <v>204.11114999999998</v>
      </c>
      <c r="J11" s="35">
        <v>212.40615000000003</v>
      </c>
      <c r="K11" s="35">
        <v>242.72114999999999</v>
      </c>
      <c r="L11" s="35">
        <v>263.51115000000004</v>
      </c>
      <c r="M11" s="35">
        <v>283.89615000000003</v>
      </c>
    </row>
    <row r="12" spans="1:13" ht="24.95" customHeight="1" x14ac:dyDescent="0.2">
      <c r="A12" s="93" t="s">
        <v>56</v>
      </c>
      <c r="B12" s="33">
        <v>93.722535000000008</v>
      </c>
      <c r="C12" s="33">
        <v>93.722535000000008</v>
      </c>
      <c r="D12" s="33">
        <v>109.004535</v>
      </c>
      <c r="E12" s="33">
        <v>119.85853499999999</v>
      </c>
      <c r="F12" s="33">
        <v>137.08453499999999</v>
      </c>
      <c r="G12" s="33">
        <v>148.62703499999998</v>
      </c>
      <c r="H12" s="33">
        <v>177.76003500000002</v>
      </c>
      <c r="I12" s="33">
        <v>220.70353500000002</v>
      </c>
      <c r="J12" s="35">
        <v>243.23503499999998</v>
      </c>
      <c r="K12" s="35">
        <v>307.64353499999999</v>
      </c>
      <c r="L12" s="35">
        <v>347.57653500000004</v>
      </c>
      <c r="M12" s="35">
        <v>395.89303499999994</v>
      </c>
    </row>
    <row r="13" spans="1:13" ht="24.95" customHeight="1" x14ac:dyDescent="0.2">
      <c r="A13" s="93" t="s">
        <v>94</v>
      </c>
      <c r="B13" s="33">
        <v>66.498435000000001</v>
      </c>
      <c r="C13" s="33">
        <v>66.498435000000001</v>
      </c>
      <c r="D13" s="33">
        <v>73.000034999999997</v>
      </c>
      <c r="E13" s="33">
        <v>76.86373500000002</v>
      </c>
      <c r="F13" s="33">
        <v>82.838834999999989</v>
      </c>
      <c r="G13" s="33">
        <v>86.864534999999989</v>
      </c>
      <c r="H13" s="33">
        <v>97.067834999999988</v>
      </c>
      <c r="I13" s="33">
        <v>106.70413499999999</v>
      </c>
      <c r="J13" s="35">
        <v>117.401535</v>
      </c>
      <c r="K13" s="35">
        <v>131.468535</v>
      </c>
      <c r="L13" s="35">
        <v>146.129535</v>
      </c>
      <c r="M13" s="35">
        <v>160.46653500000002</v>
      </c>
    </row>
    <row r="14" spans="1:13" ht="24.95" customHeight="1" x14ac:dyDescent="0.2">
      <c r="A14" s="93" t="s">
        <v>58</v>
      </c>
      <c r="B14" s="33">
        <v>175.93213499999999</v>
      </c>
      <c r="C14" s="33">
        <v>175.93213499999999</v>
      </c>
      <c r="D14" s="33">
        <v>200.03503499999999</v>
      </c>
      <c r="E14" s="33">
        <v>219.58033500000002</v>
      </c>
      <c r="F14" s="33">
        <v>250.89763499999998</v>
      </c>
      <c r="G14" s="33">
        <v>271.70653500000003</v>
      </c>
      <c r="H14" s="33">
        <v>326.94853499999999</v>
      </c>
      <c r="I14" s="33">
        <v>404.9380349999999</v>
      </c>
      <c r="J14" s="35">
        <v>446.65303499999993</v>
      </c>
      <c r="K14" s="35">
        <v>644.95453499999985</v>
      </c>
      <c r="L14" s="35">
        <v>723.80803500000002</v>
      </c>
      <c r="M14" s="35">
        <v>822.26353500000005</v>
      </c>
    </row>
    <row r="15" spans="1:13" ht="24.95" customHeight="1" x14ac:dyDescent="0.2">
      <c r="A15" s="93" t="s">
        <v>60</v>
      </c>
      <c r="B15" s="33">
        <v>44.509905000000003</v>
      </c>
      <c r="C15" s="33">
        <v>44.509905000000003</v>
      </c>
      <c r="D15" s="33">
        <v>48.312584999999999</v>
      </c>
      <c r="E15" s="33">
        <v>51.990255000000005</v>
      </c>
      <c r="F15" s="33">
        <v>55.980315000000004</v>
      </c>
      <c r="G15" s="33">
        <v>58.452435000000008</v>
      </c>
      <c r="H15" s="33">
        <v>67.112954999999999</v>
      </c>
      <c r="I15" s="33">
        <v>76.020254999999992</v>
      </c>
      <c r="J15" s="35">
        <v>83.435535000000002</v>
      </c>
      <c r="K15" s="35">
        <v>97.300035000000008</v>
      </c>
      <c r="L15" s="35">
        <v>109.53103499999999</v>
      </c>
      <c r="M15" s="35">
        <v>127.02703500000001</v>
      </c>
    </row>
    <row r="16" spans="1:13" ht="24.95" customHeight="1" x14ac:dyDescent="0.2">
      <c r="A16" s="93" t="s">
        <v>61</v>
      </c>
      <c r="B16" s="33">
        <v>46.505745000000005</v>
      </c>
      <c r="C16" s="33">
        <v>46.505745000000005</v>
      </c>
      <c r="D16" s="33">
        <v>51.726735000000005</v>
      </c>
      <c r="E16" s="33">
        <v>54.597375000000014</v>
      </c>
      <c r="F16" s="33">
        <v>60.574635000000008</v>
      </c>
      <c r="G16" s="33">
        <v>64.889235000000014</v>
      </c>
      <c r="H16" s="33">
        <v>74.934314999999998</v>
      </c>
      <c r="I16" s="33">
        <v>85.590675000000005</v>
      </c>
      <c r="J16" s="35">
        <v>93.398534999999995</v>
      </c>
      <c r="K16" s="35">
        <v>108.76153499999999</v>
      </c>
      <c r="L16" s="35">
        <v>123.179535</v>
      </c>
      <c r="M16" s="35">
        <v>138.24553499999999</v>
      </c>
    </row>
    <row r="17" spans="1:13" ht="24.95" customHeight="1" x14ac:dyDescent="0.2">
      <c r="A17" s="93" t="s">
        <v>62</v>
      </c>
      <c r="B17" s="33">
        <v>48.137084999999999</v>
      </c>
      <c r="C17" s="34">
        <v>48.137084999999999</v>
      </c>
      <c r="D17" s="34">
        <v>53.935335000000002</v>
      </c>
      <c r="E17" s="34">
        <v>59.447114999999997</v>
      </c>
      <c r="F17" s="34">
        <v>64.642455000000012</v>
      </c>
      <c r="G17" s="34">
        <v>70.061085000000006</v>
      </c>
      <c r="H17" s="34">
        <v>83.120175000000003</v>
      </c>
      <c r="I17" s="34">
        <v>97.563824999999994</v>
      </c>
      <c r="J17" s="35">
        <v>107.74903499999999</v>
      </c>
      <c r="K17" s="35">
        <v>126.62203500000001</v>
      </c>
      <c r="L17" s="35">
        <v>149.869035</v>
      </c>
      <c r="M17" s="35">
        <v>172.71103500000001</v>
      </c>
    </row>
    <row r="18" spans="1:13" ht="24.95" customHeight="1" x14ac:dyDescent="0.2">
      <c r="A18" s="93" t="s">
        <v>63</v>
      </c>
      <c r="B18" s="33">
        <v>55.229445000000005</v>
      </c>
      <c r="C18" s="34">
        <v>55.229445000000005</v>
      </c>
      <c r="D18" s="34">
        <v>64.85683499999999</v>
      </c>
      <c r="E18" s="34">
        <v>70.895655000000005</v>
      </c>
      <c r="F18" s="34">
        <v>82.493234999999999</v>
      </c>
      <c r="G18" s="34">
        <v>91.324934999999996</v>
      </c>
      <c r="H18" s="34">
        <v>113.138775</v>
      </c>
      <c r="I18" s="34">
        <v>137.92423500000001</v>
      </c>
      <c r="J18" s="35">
        <v>156.74053500000002</v>
      </c>
      <c r="K18" s="35">
        <v>187.45303500000003</v>
      </c>
      <c r="L18" s="35">
        <v>222.64753499999995</v>
      </c>
      <c r="M18" s="35">
        <v>260.92003499999998</v>
      </c>
    </row>
    <row r="19" spans="1:13" ht="24.95" customHeight="1" x14ac:dyDescent="0.2">
      <c r="A19" s="93" t="s">
        <v>64</v>
      </c>
      <c r="B19" s="33">
        <v>68.729444999999998</v>
      </c>
      <c r="C19" s="34">
        <v>68.729444999999998</v>
      </c>
      <c r="D19" s="34">
        <v>78.35683499999999</v>
      </c>
      <c r="E19" s="34">
        <v>84.395655000000005</v>
      </c>
      <c r="F19" s="34">
        <v>95.993234999999999</v>
      </c>
      <c r="G19" s="34">
        <v>104.824935</v>
      </c>
      <c r="H19" s="34">
        <v>126.638775</v>
      </c>
      <c r="I19" s="34">
        <v>151.42423500000001</v>
      </c>
      <c r="J19" s="35">
        <v>170.24053500000002</v>
      </c>
      <c r="K19" s="35">
        <v>200.95303500000003</v>
      </c>
      <c r="L19" s="35">
        <v>236.14753499999995</v>
      </c>
      <c r="M19" s="35">
        <v>274.42003499999998</v>
      </c>
    </row>
    <row r="20" spans="1:13" ht="24.95" customHeight="1" x14ac:dyDescent="0.2">
      <c r="A20" s="93" t="s">
        <v>77</v>
      </c>
      <c r="B20" s="33">
        <v>90.781424999999984</v>
      </c>
      <c r="C20" s="33">
        <v>90.781424999999984</v>
      </c>
      <c r="D20" s="33">
        <v>99.812385000000006</v>
      </c>
      <c r="E20" s="33">
        <v>110.37505499999999</v>
      </c>
      <c r="F20" s="33">
        <v>127.57351500000001</v>
      </c>
      <c r="G20" s="33">
        <v>137.29918500000002</v>
      </c>
      <c r="H20" s="33">
        <v>152.28931500000002</v>
      </c>
      <c r="I20" s="33">
        <v>169.155945</v>
      </c>
      <c r="J20" s="35">
        <v>129.322035</v>
      </c>
      <c r="K20" s="35">
        <v>144.49603500000001</v>
      </c>
      <c r="L20" s="35">
        <v>161.24953499999998</v>
      </c>
      <c r="M20" s="35">
        <v>183.56503499999999</v>
      </c>
    </row>
    <row r="21" spans="1:13" ht="24.95" customHeight="1" x14ac:dyDescent="0.2">
      <c r="A21" s="93" t="s">
        <v>76</v>
      </c>
      <c r="B21" s="33">
        <v>90.781424999999984</v>
      </c>
      <c r="C21" s="33">
        <v>90.781424999999984</v>
      </c>
      <c r="D21" s="33">
        <v>99.812385000000006</v>
      </c>
      <c r="E21" s="33">
        <v>110.37505499999999</v>
      </c>
      <c r="F21" s="33">
        <v>127.57351500000001</v>
      </c>
      <c r="G21" s="33">
        <v>137.29918500000002</v>
      </c>
      <c r="H21" s="33">
        <v>152.28931500000002</v>
      </c>
      <c r="I21" s="33">
        <v>169.155945</v>
      </c>
      <c r="J21" s="33">
        <v>129.322035</v>
      </c>
      <c r="K21" s="33">
        <v>144.49603500000001</v>
      </c>
      <c r="L21" s="33">
        <v>161.24953499999998</v>
      </c>
      <c r="M21" s="33">
        <v>183.56503499999999</v>
      </c>
    </row>
    <row r="22" spans="1:13" ht="24.95" customHeight="1" x14ac:dyDescent="0.2">
      <c r="A22" s="94" t="s">
        <v>95</v>
      </c>
      <c r="B22" s="33">
        <v>52.550235000000001</v>
      </c>
      <c r="C22" s="34">
        <v>52.550235000000001</v>
      </c>
      <c r="D22" s="34">
        <v>56.489534999999997</v>
      </c>
      <c r="E22" s="34">
        <v>59.616135</v>
      </c>
      <c r="F22" s="34">
        <v>63.717435000000009</v>
      </c>
      <c r="G22" s="34">
        <v>66.844034999999991</v>
      </c>
      <c r="H22" s="34">
        <v>74.395935000000009</v>
      </c>
      <c r="I22" s="34">
        <v>82.433835000000002</v>
      </c>
      <c r="J22" s="35">
        <v>85.190534999999997</v>
      </c>
      <c r="K22" s="35">
        <v>91.576035000000005</v>
      </c>
      <c r="L22" s="35">
        <v>100.24303499999999</v>
      </c>
      <c r="M22" s="35">
        <v>109.23403499999998</v>
      </c>
    </row>
    <row r="23" spans="1:13" ht="24.95" customHeight="1" x14ac:dyDescent="0.2">
      <c r="A23" s="93" t="s">
        <v>96</v>
      </c>
      <c r="B23" s="33">
        <v>52.550235000000001</v>
      </c>
      <c r="C23" s="33">
        <v>52.550235000000001</v>
      </c>
      <c r="D23" s="33">
        <v>56.489534999999997</v>
      </c>
      <c r="E23" s="33">
        <v>59.616135</v>
      </c>
      <c r="F23" s="33">
        <v>63.717435000000009</v>
      </c>
      <c r="G23" s="33">
        <v>66.844034999999991</v>
      </c>
      <c r="H23" s="33">
        <v>74.395935000000009</v>
      </c>
      <c r="I23" s="33">
        <v>82.433835000000002</v>
      </c>
      <c r="J23" s="33">
        <v>85.190534999999997</v>
      </c>
      <c r="K23" s="33">
        <v>91.576035000000005</v>
      </c>
      <c r="L23" s="33">
        <v>100.24303499999999</v>
      </c>
      <c r="M23" s="33">
        <v>109.23403499999998</v>
      </c>
    </row>
    <row r="24" spans="1:13" ht="24.95" customHeight="1" x14ac:dyDescent="0.2">
      <c r="A24" s="94" t="s">
        <v>85</v>
      </c>
      <c r="B24" s="33">
        <v>80.726084999999998</v>
      </c>
      <c r="C24" s="33">
        <v>80.726084999999998</v>
      </c>
      <c r="D24" s="33">
        <v>90.232785000000007</v>
      </c>
      <c r="E24" s="33">
        <v>95.037435000000002</v>
      </c>
      <c r="F24" s="33">
        <v>105.35413499999999</v>
      </c>
      <c r="G24" s="33">
        <v>112.87228500000002</v>
      </c>
      <c r="H24" s="33">
        <v>123.363135</v>
      </c>
      <c r="I24" s="33">
        <v>135.757485</v>
      </c>
      <c r="J24" s="35">
        <v>112.204035</v>
      </c>
      <c r="K24" s="35">
        <v>123.96253499999997</v>
      </c>
      <c r="L24" s="35">
        <v>136.28803500000001</v>
      </c>
      <c r="M24" s="35">
        <v>154.01353499999999</v>
      </c>
    </row>
    <row r="25" spans="1:13" ht="24.95" customHeight="1" x14ac:dyDescent="0.2">
      <c r="A25" s="94" t="s">
        <v>70</v>
      </c>
      <c r="B25" s="33">
        <v>40.211234999999995</v>
      </c>
      <c r="C25" s="33">
        <v>40.211234999999995</v>
      </c>
      <c r="D25" s="33">
        <v>42.692534999999999</v>
      </c>
      <c r="E25" s="33">
        <v>44.563635000000005</v>
      </c>
      <c r="F25" s="33">
        <v>47.206934999999987</v>
      </c>
      <c r="G25" s="33">
        <v>49.078035</v>
      </c>
      <c r="H25" s="33">
        <v>53.916435000000007</v>
      </c>
      <c r="I25" s="33">
        <v>59.240835000000004</v>
      </c>
      <c r="J25" s="35">
        <v>58.960035000000005</v>
      </c>
      <c r="K25" s="35">
        <v>64.778535000000005</v>
      </c>
      <c r="L25" s="35">
        <v>70.894035000000002</v>
      </c>
      <c r="M25" s="35">
        <v>77.333534999999998</v>
      </c>
    </row>
    <row r="26" spans="1:13" ht="24.95" customHeight="1" x14ac:dyDescent="0.2">
      <c r="A26" s="94" t="s">
        <v>68</v>
      </c>
      <c r="B26" s="33">
        <v>54.559034999999994</v>
      </c>
      <c r="C26" s="33">
        <v>54.559034999999994</v>
      </c>
      <c r="D26" s="33">
        <v>59.419034999999994</v>
      </c>
      <c r="E26" s="33">
        <v>62.699535000000012</v>
      </c>
      <c r="F26" s="33">
        <v>67.519035000000002</v>
      </c>
      <c r="G26" s="33">
        <v>70.961534999999998</v>
      </c>
      <c r="H26" s="33">
        <v>79.912035000000003</v>
      </c>
      <c r="I26" s="33">
        <v>85.582035000000005</v>
      </c>
      <c r="J26" s="35">
        <v>90.077534999999983</v>
      </c>
      <c r="K26" s="35">
        <v>97.367535000000004</v>
      </c>
      <c r="L26" s="35">
        <v>110.003535</v>
      </c>
      <c r="M26" s="35">
        <v>125.393535</v>
      </c>
    </row>
    <row r="27" spans="1:13" ht="24.95" customHeight="1" x14ac:dyDescent="0.2">
      <c r="A27" s="94" t="s">
        <v>74</v>
      </c>
      <c r="B27" s="33">
        <v>123.93553500000002</v>
      </c>
      <c r="C27" s="33">
        <v>123.93553500000002</v>
      </c>
      <c r="D27" s="33">
        <v>135.208035</v>
      </c>
      <c r="E27" s="33">
        <v>142.538535</v>
      </c>
      <c r="F27" s="33">
        <v>153.811035</v>
      </c>
      <c r="G27" s="33">
        <v>161.34403500000002</v>
      </c>
      <c r="H27" s="33">
        <v>179.78503499999999</v>
      </c>
      <c r="I27" s="33">
        <v>198.388035</v>
      </c>
      <c r="J27" s="35">
        <v>205.85353500000002</v>
      </c>
      <c r="K27" s="35">
        <v>223.68703499999998</v>
      </c>
      <c r="L27" s="35">
        <v>242.39803500000005</v>
      </c>
      <c r="M27" s="35">
        <v>260.74453500000004</v>
      </c>
    </row>
    <row r="28" spans="1:13" ht="24.95" customHeight="1" x14ac:dyDescent="0.2">
      <c r="A28" s="94" t="s">
        <v>73</v>
      </c>
      <c r="B28" s="33">
        <v>69.994934999999998</v>
      </c>
      <c r="C28" s="33">
        <v>69.994934999999998</v>
      </c>
      <c r="D28" s="33">
        <v>75.767535000000009</v>
      </c>
      <c r="E28" s="33">
        <v>79.266735000000011</v>
      </c>
      <c r="F28" s="33">
        <v>84.877335000000002</v>
      </c>
      <c r="G28" s="33">
        <v>88.53853500000001</v>
      </c>
      <c r="H28" s="33">
        <v>97.648335000000003</v>
      </c>
      <c r="I28" s="33">
        <v>106.55563500000001</v>
      </c>
      <c r="J28" s="35">
        <v>109.39603500000001</v>
      </c>
      <c r="K28" s="35">
        <v>118.198035</v>
      </c>
      <c r="L28" s="35">
        <v>127.06753499999999</v>
      </c>
      <c r="M28" s="35">
        <v>136.30153500000003</v>
      </c>
    </row>
    <row r="29" spans="1:13" ht="24.95" customHeight="1" x14ac:dyDescent="0.2">
      <c r="A29" s="94" t="s">
        <v>67</v>
      </c>
      <c r="B29" s="33">
        <v>55.815074999999993</v>
      </c>
      <c r="C29" s="33">
        <v>55.815074999999993</v>
      </c>
      <c r="D29" s="33">
        <v>59.238135</v>
      </c>
      <c r="E29" s="33">
        <v>61.669754999999988</v>
      </c>
      <c r="F29" s="33">
        <v>65.052314999999993</v>
      </c>
      <c r="G29" s="33">
        <v>67.483935000000002</v>
      </c>
      <c r="H29" s="33">
        <v>73.824614999999994</v>
      </c>
      <c r="I29" s="33">
        <v>80.448795000000004</v>
      </c>
      <c r="J29" s="33">
        <v>81.343035</v>
      </c>
      <c r="K29" s="33">
        <v>88.430534999999992</v>
      </c>
      <c r="L29" s="33">
        <v>96.04453500000001</v>
      </c>
      <c r="M29" s="33">
        <v>103.780035</v>
      </c>
    </row>
    <row r="30" spans="1:13" ht="24.95" customHeight="1" x14ac:dyDescent="0.2">
      <c r="A30" s="94" t="s">
        <v>78</v>
      </c>
      <c r="B30" s="33">
        <v>55.815074999999993</v>
      </c>
      <c r="C30" s="33">
        <v>55.815074999999993</v>
      </c>
      <c r="D30" s="33">
        <v>59.238135</v>
      </c>
      <c r="E30" s="33">
        <v>61.669754999999988</v>
      </c>
      <c r="F30" s="33">
        <v>65.052314999999993</v>
      </c>
      <c r="G30" s="33">
        <v>67.483935000000002</v>
      </c>
      <c r="H30" s="33">
        <v>73.824614999999994</v>
      </c>
      <c r="I30" s="33">
        <v>80.448795000000004</v>
      </c>
      <c r="J30" s="35">
        <v>81.343035</v>
      </c>
      <c r="K30" s="35">
        <v>88.430534999999992</v>
      </c>
      <c r="L30" s="35">
        <v>96.04453500000001</v>
      </c>
      <c r="M30" s="35">
        <v>103.780035</v>
      </c>
    </row>
    <row r="31" spans="1:13" ht="24.95" customHeight="1" x14ac:dyDescent="0.2">
      <c r="A31" s="94" t="s">
        <v>69</v>
      </c>
      <c r="B31" s="33">
        <v>64.751535000000004</v>
      </c>
      <c r="C31" s="33">
        <v>64.751535000000004</v>
      </c>
      <c r="D31" s="33">
        <v>69.733035000000001</v>
      </c>
      <c r="E31" s="33">
        <v>73.378034999999997</v>
      </c>
      <c r="F31" s="33">
        <v>83.219535000000008</v>
      </c>
      <c r="G31" s="33">
        <v>87.512535</v>
      </c>
      <c r="H31" s="33">
        <v>99.21703500000001</v>
      </c>
      <c r="I31" s="33">
        <v>112.94653500000001</v>
      </c>
      <c r="J31" s="35">
        <v>126.27103499999998</v>
      </c>
      <c r="K31" s="35">
        <v>139.43353500000001</v>
      </c>
      <c r="L31" s="35">
        <v>154.21603500000001</v>
      </c>
      <c r="M31" s="35">
        <v>177.098535</v>
      </c>
    </row>
    <row r="32" spans="1:13" ht="24.95" customHeight="1" x14ac:dyDescent="0.2">
      <c r="A32" s="94" t="s">
        <v>72</v>
      </c>
      <c r="B32" s="33">
        <v>100.47253500000001</v>
      </c>
      <c r="C32" s="33">
        <v>100.47253500000001</v>
      </c>
      <c r="D32" s="33">
        <v>115.754535</v>
      </c>
      <c r="E32" s="33">
        <v>126.60853499999999</v>
      </c>
      <c r="F32" s="33">
        <v>143.83453499999999</v>
      </c>
      <c r="G32" s="33">
        <v>155.37703499999998</v>
      </c>
      <c r="H32" s="33">
        <v>184.51003500000002</v>
      </c>
      <c r="I32" s="33">
        <v>227.45353500000002</v>
      </c>
      <c r="J32" s="35">
        <v>249.98503499999998</v>
      </c>
      <c r="K32" s="35">
        <v>314.39353499999999</v>
      </c>
      <c r="L32" s="35">
        <v>354.32653500000004</v>
      </c>
      <c r="M32" s="35">
        <v>402.64303499999994</v>
      </c>
    </row>
    <row r="33" spans="1:17" ht="12.75" x14ac:dyDescent="0.2">
      <c r="A33" s="36"/>
      <c r="B33" s="36"/>
      <c r="C33" s="36"/>
      <c r="D33" s="36"/>
      <c r="E33" s="36"/>
      <c r="F33" s="36"/>
      <c r="G33" s="36"/>
      <c r="H33" s="36"/>
      <c r="I33" s="36"/>
    </row>
    <row r="34" spans="1:17" customFormat="1" ht="15" x14ac:dyDescent="0.2">
      <c r="A34" s="72" t="s">
        <v>154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</row>
    <row r="35" spans="1:17" ht="12.75" x14ac:dyDescent="0.2">
      <c r="A35" s="21"/>
      <c r="B35" s="21"/>
      <c r="C35" s="21"/>
      <c r="D35" s="21"/>
      <c r="E35" s="21"/>
      <c r="F35" s="21"/>
      <c r="G35" s="21"/>
      <c r="H35" s="21"/>
      <c r="I35" s="21"/>
    </row>
    <row r="36" spans="1:17" ht="14.25" customHeight="1" x14ac:dyDescent="0.2">
      <c r="A36" s="22"/>
      <c r="B36" s="37"/>
      <c r="C36" s="37"/>
      <c r="D36" s="22"/>
      <c r="E36" s="37"/>
      <c r="F36" s="37"/>
      <c r="G36" s="37"/>
      <c r="H36" s="37"/>
      <c r="I36" s="37"/>
    </row>
    <row r="37" spans="1:17" ht="12.75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17" ht="12.75" x14ac:dyDescent="0.2">
      <c r="A38" s="14"/>
      <c r="B38" s="14"/>
      <c r="C38" s="14"/>
      <c r="D38" s="14"/>
      <c r="E38" s="14"/>
      <c r="F38" s="14"/>
      <c r="G38" s="14"/>
      <c r="H38" s="14"/>
      <c r="I38" s="14"/>
    </row>
    <row r="39" spans="1:17" ht="12.75" x14ac:dyDescent="0.2">
      <c r="A39" s="14"/>
      <c r="B39" s="14"/>
      <c r="C39" s="14"/>
      <c r="D39" s="14"/>
      <c r="E39" s="14"/>
      <c r="F39" s="14"/>
      <c r="G39" s="14"/>
      <c r="H39" s="14"/>
      <c r="I39" s="14"/>
    </row>
    <row r="40" spans="1:17" ht="12.75" x14ac:dyDescent="0.2">
      <c r="A40" s="23"/>
      <c r="B40" s="23"/>
      <c r="C40" s="23"/>
      <c r="D40" s="23"/>
      <c r="E40" s="23"/>
      <c r="F40" s="23"/>
      <c r="G40" s="23"/>
      <c r="H40" s="23"/>
      <c r="I40" s="23"/>
    </row>
  </sheetData>
  <mergeCells count="4">
    <mergeCell ref="A2:M2"/>
    <mergeCell ref="A3:M3"/>
    <mergeCell ref="A5:M5"/>
    <mergeCell ref="A34:Q34"/>
  </mergeCells>
  <printOptions horizontalCentered="1" verticalCentered="1"/>
  <pageMargins left="0.51181102362204722" right="0.19685039370078741" top="0.39370078740157483" bottom="0.19685039370078741" header="0.31496062992125984" footer="0.47244094488188981"/>
  <pageSetup paperSize="9" scale="68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 tint="0.499984740745262"/>
  </sheetPr>
  <dimension ref="A1:Q40"/>
  <sheetViews>
    <sheetView zoomScale="90" zoomScaleNormal="90" workbookViewId="0">
      <pane xSplit="1" ySplit="6" topLeftCell="B7" activePane="bottomRight" state="frozen"/>
      <selection activeCell="S13" sqref="S13"/>
      <selection pane="topRight" activeCell="S13" sqref="S13"/>
      <selection pane="bottomLeft" activeCell="S13" sqref="S13"/>
      <selection pane="bottomRight" activeCell="H28" sqref="H28"/>
    </sheetView>
  </sheetViews>
  <sheetFormatPr defaultRowHeight="11.25" x14ac:dyDescent="0.2"/>
  <cols>
    <col min="1" max="1" width="69.28515625" style="29" customWidth="1"/>
    <col min="2" max="9" width="9.7109375" style="29" customWidth="1"/>
    <col min="10" max="16384" width="9.140625" style="29"/>
  </cols>
  <sheetData>
    <row r="1" spans="1:14" ht="20.25" customHeight="1" x14ac:dyDescent="0.3">
      <c r="A1" s="28"/>
      <c r="B1" s="12"/>
      <c r="C1" s="13"/>
      <c r="D1" s="32"/>
      <c r="E1" s="32"/>
      <c r="F1" s="32"/>
      <c r="G1" s="31"/>
      <c r="H1" s="32"/>
      <c r="I1" s="14"/>
    </row>
    <row r="2" spans="1:14" ht="21.75" customHeight="1" x14ac:dyDescent="0.35">
      <c r="A2" s="53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37.5" customHeight="1" x14ac:dyDescent="0.25">
      <c r="A3" s="55" t="s">
        <v>141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37.5" customHeight="1" thickBot="1" x14ac:dyDescent="0.35">
      <c r="A4" s="98" t="s">
        <v>2</v>
      </c>
      <c r="B4" s="24"/>
      <c r="C4" s="24"/>
      <c r="D4" s="24"/>
      <c r="E4" s="57"/>
      <c r="F4" s="51"/>
      <c r="G4" s="51"/>
      <c r="H4" s="51"/>
      <c r="I4" s="51"/>
      <c r="N4" s="3" t="str">
        <f>КРЕПЕЖ!Q4</f>
        <v>Вводится в действие с 30 марта 2022г.</v>
      </c>
    </row>
    <row r="5" spans="1:14" ht="18.75" thickBot="1" x14ac:dyDescent="0.3">
      <c r="A5" s="86" t="s">
        <v>21</v>
      </c>
      <c r="B5" s="87"/>
      <c r="C5" s="87"/>
      <c r="D5" s="87"/>
      <c r="E5" s="87"/>
      <c r="F5" s="87"/>
      <c r="G5" s="87"/>
      <c r="H5" s="87"/>
      <c r="I5" s="87"/>
      <c r="J5" s="91"/>
      <c r="K5" s="91"/>
      <c r="L5" s="91"/>
      <c r="M5" s="91"/>
      <c r="N5" s="92"/>
    </row>
    <row r="6" spans="1:14" ht="30" x14ac:dyDescent="0.25">
      <c r="A6" s="76" t="s">
        <v>4</v>
      </c>
      <c r="B6" s="84" t="s">
        <v>22</v>
      </c>
      <c r="C6" s="84" t="s">
        <v>23</v>
      </c>
      <c r="D6" s="84" t="s">
        <v>24</v>
      </c>
      <c r="E6" s="84" t="s">
        <v>25</v>
      </c>
      <c r="F6" s="84" t="s">
        <v>26</v>
      </c>
      <c r="G6" s="84" t="s">
        <v>27</v>
      </c>
      <c r="H6" s="84" t="s">
        <v>28</v>
      </c>
      <c r="I6" s="84" t="s">
        <v>29</v>
      </c>
      <c r="J6" s="84" t="s">
        <v>30</v>
      </c>
      <c r="K6" s="84" t="s">
        <v>31</v>
      </c>
      <c r="L6" s="84" t="s">
        <v>32</v>
      </c>
      <c r="M6" s="84" t="s">
        <v>33</v>
      </c>
      <c r="N6" s="84" t="s">
        <v>34</v>
      </c>
    </row>
    <row r="7" spans="1:14" ht="24.95" customHeight="1" x14ac:dyDescent="0.2">
      <c r="A7" s="93" t="s">
        <v>52</v>
      </c>
      <c r="B7" s="33">
        <v>139.82114999999999</v>
      </c>
      <c r="C7" s="33">
        <v>156.24615</v>
      </c>
      <c r="D7" s="33">
        <v>172.67114999999998</v>
      </c>
      <c r="E7" s="33">
        <v>180.77115000000003</v>
      </c>
      <c r="F7" s="33">
        <v>204.99615000000003</v>
      </c>
      <c r="G7" s="33">
        <v>229.92615000000001</v>
      </c>
      <c r="H7" s="33">
        <v>246.35115000000002</v>
      </c>
      <c r="I7" s="33">
        <v>300.00614999999999</v>
      </c>
      <c r="J7" s="96">
        <v>336.17114999999995</v>
      </c>
      <c r="K7" s="96">
        <v>379.02615000000003</v>
      </c>
      <c r="L7" s="96">
        <v>436.47614999999996</v>
      </c>
      <c r="M7" s="96">
        <v>476.33114999999998</v>
      </c>
      <c r="N7" s="96">
        <v>519.18615</v>
      </c>
    </row>
    <row r="8" spans="1:14" ht="24.95" customHeight="1" x14ac:dyDescent="0.2">
      <c r="A8" s="93" t="s">
        <v>53</v>
      </c>
      <c r="B8" s="33">
        <v>79.871944999999997</v>
      </c>
      <c r="C8" s="33">
        <v>88.093445000000003</v>
      </c>
      <c r="D8" s="33">
        <v>96.039445000000015</v>
      </c>
      <c r="E8" s="33">
        <v>100.28794500000001</v>
      </c>
      <c r="F8" s="33">
        <v>107.94394500000001</v>
      </c>
      <c r="G8" s="33">
        <v>120.138445</v>
      </c>
      <c r="H8" s="33">
        <v>128.185945</v>
      </c>
      <c r="I8" s="33">
        <v>152.56044500000002</v>
      </c>
      <c r="J8" s="96">
        <v>168.14794499999999</v>
      </c>
      <c r="K8" s="96">
        <v>189.14394500000003</v>
      </c>
      <c r="L8" s="96">
        <v>218.27444500000001</v>
      </c>
      <c r="M8" s="96">
        <v>237.64644500000003</v>
      </c>
      <c r="N8" s="96">
        <v>258.250945</v>
      </c>
    </row>
    <row r="9" spans="1:14" ht="24.95" customHeight="1" x14ac:dyDescent="0.2">
      <c r="A9" s="93" t="s">
        <v>54</v>
      </c>
      <c r="B9" s="33">
        <v>63.994445000000006</v>
      </c>
      <c r="C9" s="33">
        <v>69.098444999999998</v>
      </c>
      <c r="D9" s="33">
        <v>74.593945000000005</v>
      </c>
      <c r="E9" s="33">
        <v>77.145945000000012</v>
      </c>
      <c r="F9" s="33">
        <v>82.423945000000003</v>
      </c>
      <c r="G9" s="33">
        <v>90.471445000000003</v>
      </c>
      <c r="H9" s="33">
        <v>95.575445000000002</v>
      </c>
      <c r="I9" s="33">
        <v>108.90094500000001</v>
      </c>
      <c r="J9" s="96">
        <v>118.15194499999998</v>
      </c>
      <c r="K9" s="96">
        <v>130.60744500000001</v>
      </c>
      <c r="L9" s="96">
        <v>144.62894500000002</v>
      </c>
      <c r="M9" s="96">
        <v>163.754445</v>
      </c>
      <c r="N9" s="96">
        <v>176.688445</v>
      </c>
    </row>
    <row r="10" spans="1:14" ht="24.95" customHeight="1" x14ac:dyDescent="0.2">
      <c r="A10" s="93" t="s">
        <v>55</v>
      </c>
      <c r="B10" s="33">
        <v>56.280445</v>
      </c>
      <c r="C10" s="33">
        <v>60.253445000000013</v>
      </c>
      <c r="D10" s="33">
        <v>64.327945000000014</v>
      </c>
      <c r="E10" s="33">
        <v>66.314445000000006</v>
      </c>
      <c r="F10" s="33">
        <v>70.461444999999998</v>
      </c>
      <c r="G10" s="33">
        <v>76.522445000000005</v>
      </c>
      <c r="H10" s="33">
        <v>80.495445000000004</v>
      </c>
      <c r="I10" s="33">
        <v>90.413444999999996</v>
      </c>
      <c r="J10" s="96">
        <v>96.546945000000008</v>
      </c>
      <c r="K10" s="96">
        <v>105.42094500000002</v>
      </c>
      <c r="L10" s="96">
        <v>114.46894499999999</v>
      </c>
      <c r="M10" s="96">
        <v>129.50544500000001</v>
      </c>
      <c r="N10" s="96">
        <v>139.24944500000001</v>
      </c>
    </row>
    <row r="11" spans="1:14" ht="24.95" customHeight="1" x14ac:dyDescent="0.2">
      <c r="A11" s="93" t="s">
        <v>93</v>
      </c>
      <c r="B11" s="33">
        <v>94.371945000000011</v>
      </c>
      <c r="C11" s="33">
        <v>102.59344499999999</v>
      </c>
      <c r="D11" s="33">
        <v>110.53944500000003</v>
      </c>
      <c r="E11" s="33">
        <v>114.78794500000001</v>
      </c>
      <c r="F11" s="33">
        <v>122.44394500000001</v>
      </c>
      <c r="G11" s="33">
        <v>134.63844499999999</v>
      </c>
      <c r="H11" s="33">
        <v>142.685945</v>
      </c>
      <c r="I11" s="33">
        <v>174.31044500000002</v>
      </c>
      <c r="J11" s="96">
        <v>189.89794499999999</v>
      </c>
      <c r="K11" s="96">
        <v>210.89394500000003</v>
      </c>
      <c r="L11" s="96">
        <v>240.02444500000001</v>
      </c>
      <c r="M11" s="96">
        <v>259.39644500000003</v>
      </c>
      <c r="N11" s="96">
        <v>280.000945</v>
      </c>
    </row>
    <row r="12" spans="1:14" ht="24.95" customHeight="1" x14ac:dyDescent="0.2">
      <c r="A12" s="93" t="s">
        <v>58</v>
      </c>
      <c r="B12" s="33">
        <v>181.31053500000002</v>
      </c>
      <c r="C12" s="33">
        <v>195.202035</v>
      </c>
      <c r="D12" s="33">
        <v>231.00403500000002</v>
      </c>
      <c r="E12" s="33">
        <v>241.93903499999999</v>
      </c>
      <c r="F12" s="33">
        <v>259.78603499999997</v>
      </c>
      <c r="G12" s="33">
        <v>286.07053500000006</v>
      </c>
      <c r="H12" s="33">
        <v>304.174035</v>
      </c>
      <c r="I12" s="33">
        <v>372.90253499999994</v>
      </c>
      <c r="J12" s="96">
        <v>426.43003499999998</v>
      </c>
      <c r="K12" s="96">
        <v>612.37903499999993</v>
      </c>
      <c r="L12" s="96">
        <v>688.97803499999998</v>
      </c>
      <c r="M12" s="96">
        <v>777.376035</v>
      </c>
      <c r="N12" s="96">
        <v>887.18503500000008</v>
      </c>
    </row>
    <row r="13" spans="1:14" ht="24.95" customHeight="1" x14ac:dyDescent="0.2">
      <c r="A13" s="93" t="s">
        <v>56</v>
      </c>
      <c r="B13" s="33">
        <v>101.458035</v>
      </c>
      <c r="C13" s="33">
        <v>112.71703500000001</v>
      </c>
      <c r="D13" s="33">
        <v>124.50253500000001</v>
      </c>
      <c r="E13" s="33">
        <v>130.73953499999999</v>
      </c>
      <c r="F13" s="33">
        <v>143.32153500000001</v>
      </c>
      <c r="G13" s="33">
        <v>161.18203500000001</v>
      </c>
      <c r="H13" s="33">
        <v>173.65603499999997</v>
      </c>
      <c r="I13" s="33">
        <v>214.27753500000003</v>
      </c>
      <c r="J13" s="96">
        <v>245.20603499999993</v>
      </c>
      <c r="K13" s="96">
        <v>310.74853499999995</v>
      </c>
      <c r="L13" s="96">
        <v>353.32753500000001</v>
      </c>
      <c r="M13" s="96">
        <v>401.59003499999994</v>
      </c>
      <c r="N13" s="96">
        <v>475.43503499999997</v>
      </c>
    </row>
    <row r="14" spans="1:14" ht="24.95" customHeight="1" x14ac:dyDescent="0.2">
      <c r="A14" s="93" t="s">
        <v>94</v>
      </c>
      <c r="B14" s="33">
        <v>67.532534999999996</v>
      </c>
      <c r="C14" s="33">
        <v>71.596035000000001</v>
      </c>
      <c r="D14" s="33">
        <v>75.754035000000002</v>
      </c>
      <c r="E14" s="33">
        <v>77.968035</v>
      </c>
      <c r="F14" s="33">
        <v>82.193534999999997</v>
      </c>
      <c r="G14" s="33">
        <v>88.201035000000005</v>
      </c>
      <c r="H14" s="33">
        <v>92.264534999999995</v>
      </c>
      <c r="I14" s="33">
        <v>102.59203499999998</v>
      </c>
      <c r="J14" s="96">
        <v>105.751035</v>
      </c>
      <c r="K14" s="96">
        <v>114.01303500000002</v>
      </c>
      <c r="L14" s="96">
        <v>122.43703499999998</v>
      </c>
      <c r="M14" s="96">
        <v>131.03653500000001</v>
      </c>
      <c r="N14" s="96">
        <v>140.10853500000002</v>
      </c>
    </row>
    <row r="15" spans="1:14" ht="24.95" customHeight="1" x14ac:dyDescent="0.2">
      <c r="A15" s="93" t="s">
        <v>60</v>
      </c>
      <c r="B15" s="33">
        <v>46.405034999999998</v>
      </c>
      <c r="C15" s="33">
        <v>50.266034999999995</v>
      </c>
      <c r="D15" s="33">
        <v>52.804034999999999</v>
      </c>
      <c r="E15" s="33">
        <v>54.127034999999992</v>
      </c>
      <c r="F15" s="33">
        <v>57.299535000000006</v>
      </c>
      <c r="G15" s="33">
        <v>62.740035000000006</v>
      </c>
      <c r="H15" s="33">
        <v>65.912535000000005</v>
      </c>
      <c r="I15" s="33">
        <v>74.782035000000008</v>
      </c>
      <c r="J15" s="96">
        <v>87.62053499999999</v>
      </c>
      <c r="K15" s="96">
        <v>100.580535</v>
      </c>
      <c r="L15" s="96">
        <v>112.32553500000002</v>
      </c>
      <c r="M15" s="96">
        <v>121.816035</v>
      </c>
      <c r="N15" s="96">
        <v>141.70153500000001</v>
      </c>
    </row>
    <row r="16" spans="1:14" ht="24.95" customHeight="1" x14ac:dyDescent="0.2">
      <c r="A16" s="93" t="s">
        <v>61</v>
      </c>
      <c r="B16" s="33">
        <v>49.982535000000006</v>
      </c>
      <c r="C16" s="33">
        <v>53.155034999999998</v>
      </c>
      <c r="D16" s="33">
        <v>57.542535000000001</v>
      </c>
      <c r="E16" s="33">
        <v>59.027535000000007</v>
      </c>
      <c r="F16" s="33">
        <v>63.415035000000003</v>
      </c>
      <c r="G16" s="33">
        <v>70.178534999999997</v>
      </c>
      <c r="H16" s="33">
        <v>73.877535000000009</v>
      </c>
      <c r="I16" s="33">
        <v>84.502034999999992</v>
      </c>
      <c r="J16" s="96">
        <v>94.856534999999994</v>
      </c>
      <c r="K16" s="96">
        <v>108.88303499999999</v>
      </c>
      <c r="L16" s="96">
        <v>123.31453499999999</v>
      </c>
      <c r="M16" s="96">
        <v>137.462535</v>
      </c>
      <c r="N16" s="96">
        <v>166.27153500000003</v>
      </c>
    </row>
    <row r="17" spans="1:14" ht="24.95" customHeight="1" x14ac:dyDescent="0.2">
      <c r="A17" s="93" t="s">
        <v>62</v>
      </c>
      <c r="B17" s="34">
        <v>51.521535000000007</v>
      </c>
      <c r="C17" s="34">
        <v>55.909035000000003</v>
      </c>
      <c r="D17" s="34">
        <v>60.296535000000006</v>
      </c>
      <c r="E17" s="34">
        <v>62.146034999999998</v>
      </c>
      <c r="F17" s="34">
        <v>67.222035000000005</v>
      </c>
      <c r="G17" s="34">
        <v>74.350035000000005</v>
      </c>
      <c r="H17" s="34">
        <v>79.952534999999997</v>
      </c>
      <c r="I17" s="34">
        <v>93.898034999999993</v>
      </c>
      <c r="J17" s="96">
        <v>105.83203499999999</v>
      </c>
      <c r="K17" s="96">
        <v>121.60003499999999</v>
      </c>
      <c r="L17" s="96">
        <v>143.20003500000001</v>
      </c>
      <c r="M17" s="96">
        <v>162.93703500000001</v>
      </c>
      <c r="N17" s="96">
        <v>204.86803499999999</v>
      </c>
    </row>
    <row r="18" spans="1:14" ht="24.95" customHeight="1" x14ac:dyDescent="0.2">
      <c r="A18" s="93" t="s">
        <v>63</v>
      </c>
      <c r="B18" s="34">
        <v>61.16053500000001</v>
      </c>
      <c r="C18" s="34">
        <v>67.033034999999998</v>
      </c>
      <c r="D18" s="34">
        <v>74.755034999999992</v>
      </c>
      <c r="E18" s="34">
        <v>78.346035000000001</v>
      </c>
      <c r="F18" s="34">
        <v>86.324535000000012</v>
      </c>
      <c r="G18" s="34">
        <v>97.799535000000006</v>
      </c>
      <c r="H18" s="34">
        <v>107.19553500000001</v>
      </c>
      <c r="I18" s="34">
        <v>129.34903500000001</v>
      </c>
      <c r="J18" s="96">
        <v>151.151535</v>
      </c>
      <c r="K18" s="96">
        <v>180.460035</v>
      </c>
      <c r="L18" s="96">
        <v>212.40103500000001</v>
      </c>
      <c r="M18" s="96">
        <v>245.62453499999998</v>
      </c>
      <c r="N18" s="96">
        <v>307.45453499999996</v>
      </c>
    </row>
    <row r="19" spans="1:14" ht="24.95" customHeight="1" x14ac:dyDescent="0.2">
      <c r="A19" s="93" t="s">
        <v>64</v>
      </c>
      <c r="B19" s="34">
        <v>74.66053500000001</v>
      </c>
      <c r="C19" s="34">
        <v>80.533034999999998</v>
      </c>
      <c r="D19" s="34">
        <v>88.255034999999992</v>
      </c>
      <c r="E19" s="34">
        <v>91.846035000000001</v>
      </c>
      <c r="F19" s="34">
        <v>99.824535000000012</v>
      </c>
      <c r="G19" s="34">
        <v>111.29953500000001</v>
      </c>
      <c r="H19" s="34">
        <v>120.69553499999999</v>
      </c>
      <c r="I19" s="34">
        <v>142.84903500000001</v>
      </c>
      <c r="J19" s="96">
        <v>164.651535</v>
      </c>
      <c r="K19" s="96">
        <v>193.960035</v>
      </c>
      <c r="L19" s="96">
        <v>225.90103500000001</v>
      </c>
      <c r="M19" s="96">
        <v>259.12453499999998</v>
      </c>
      <c r="N19" s="96">
        <v>320.95453499999996</v>
      </c>
    </row>
    <row r="20" spans="1:14" ht="24.95" customHeight="1" x14ac:dyDescent="0.2">
      <c r="A20" s="93" t="s">
        <v>77</v>
      </c>
      <c r="B20" s="33">
        <v>97.35403500000001</v>
      </c>
      <c r="C20" s="33">
        <v>108.167535</v>
      </c>
      <c r="D20" s="33">
        <v>124.151535</v>
      </c>
      <c r="E20" s="33">
        <v>125.474535</v>
      </c>
      <c r="F20" s="33">
        <v>135.45103499999999</v>
      </c>
      <c r="G20" s="33">
        <v>148.15453500000001</v>
      </c>
      <c r="H20" s="33">
        <v>150.80053500000002</v>
      </c>
      <c r="I20" s="33">
        <v>167.75653500000001</v>
      </c>
      <c r="J20" s="96">
        <v>130.79353500000002</v>
      </c>
      <c r="K20" s="96">
        <v>145.50853499999999</v>
      </c>
      <c r="L20" s="96">
        <v>161.57353499999999</v>
      </c>
      <c r="M20" s="96">
        <v>187.79053500000003</v>
      </c>
      <c r="N20" s="96">
        <v>214.11553499999997</v>
      </c>
    </row>
    <row r="21" spans="1:14" ht="24.95" customHeight="1" x14ac:dyDescent="0.2">
      <c r="A21" s="93" t="s">
        <v>76</v>
      </c>
      <c r="B21" s="33">
        <v>97.35403500000001</v>
      </c>
      <c r="C21" s="33">
        <v>108.167535</v>
      </c>
      <c r="D21" s="33">
        <v>124.151535</v>
      </c>
      <c r="E21" s="33">
        <v>125.474535</v>
      </c>
      <c r="F21" s="33">
        <v>135.45103499999999</v>
      </c>
      <c r="G21" s="33">
        <v>148.15453500000001</v>
      </c>
      <c r="H21" s="33">
        <v>150.80053500000002</v>
      </c>
      <c r="I21" s="33">
        <v>167.75653500000001</v>
      </c>
      <c r="J21" s="33">
        <v>130.79353500000002</v>
      </c>
      <c r="K21" s="33">
        <v>145.50853499999999</v>
      </c>
      <c r="L21" s="33">
        <v>161.57353499999999</v>
      </c>
      <c r="M21" s="33">
        <v>187.79053500000003</v>
      </c>
      <c r="N21" s="33">
        <v>214.11553499999997</v>
      </c>
    </row>
    <row r="22" spans="1:14" ht="24.95" customHeight="1" x14ac:dyDescent="0.2">
      <c r="A22" s="94" t="s">
        <v>95</v>
      </c>
      <c r="B22" s="34">
        <v>51.940035000000002</v>
      </c>
      <c r="C22" s="34">
        <v>55.166534999999996</v>
      </c>
      <c r="D22" s="34">
        <v>58.069035</v>
      </c>
      <c r="E22" s="34">
        <v>59.284035000000003</v>
      </c>
      <c r="F22" s="34">
        <v>62.240535000000001</v>
      </c>
      <c r="G22" s="34">
        <v>66.682035000000013</v>
      </c>
      <c r="H22" s="34">
        <v>69.908535000000015</v>
      </c>
      <c r="I22" s="34">
        <v>77.792535000000001</v>
      </c>
      <c r="J22" s="96">
        <v>83.395034999999993</v>
      </c>
      <c r="K22" s="96">
        <v>89.051535000000001</v>
      </c>
      <c r="L22" s="96">
        <v>97.219034999999977</v>
      </c>
      <c r="M22" s="96">
        <v>106.345035</v>
      </c>
      <c r="N22" s="96">
        <v>115.95703499999999</v>
      </c>
    </row>
    <row r="23" spans="1:14" ht="24.95" customHeight="1" x14ac:dyDescent="0.2">
      <c r="A23" s="93" t="s">
        <v>96</v>
      </c>
      <c r="B23" s="34">
        <v>51.940035000000002</v>
      </c>
      <c r="C23" s="34">
        <v>55.166534999999996</v>
      </c>
      <c r="D23" s="34">
        <v>58.069035</v>
      </c>
      <c r="E23" s="34">
        <v>59.284035000000003</v>
      </c>
      <c r="F23" s="34">
        <v>62.240535000000001</v>
      </c>
      <c r="G23" s="34">
        <v>66.682035000000013</v>
      </c>
      <c r="H23" s="34">
        <v>69.908535000000015</v>
      </c>
      <c r="I23" s="34">
        <v>77.792535000000001</v>
      </c>
      <c r="J23" s="34">
        <v>83.395034999999993</v>
      </c>
      <c r="K23" s="34">
        <v>89.051535000000001</v>
      </c>
      <c r="L23" s="34">
        <v>97.219034999999977</v>
      </c>
      <c r="M23" s="34">
        <v>106.345035</v>
      </c>
      <c r="N23" s="34">
        <v>115.95703499999999</v>
      </c>
    </row>
    <row r="24" spans="1:14" ht="24.95" customHeight="1" x14ac:dyDescent="0.2">
      <c r="A24" s="94" t="s">
        <v>85</v>
      </c>
      <c r="B24" s="33">
        <v>87.350534999999994</v>
      </c>
      <c r="C24" s="33">
        <v>92.440034999999995</v>
      </c>
      <c r="D24" s="33">
        <v>98.866035000000011</v>
      </c>
      <c r="E24" s="33">
        <v>102.91603499999999</v>
      </c>
      <c r="F24" s="33">
        <v>110.71903499999999</v>
      </c>
      <c r="G24" s="33">
        <v>118.48153500000001</v>
      </c>
      <c r="H24" s="33">
        <v>121.65403500000001</v>
      </c>
      <c r="I24" s="33">
        <v>134.22253499999999</v>
      </c>
      <c r="J24" s="96">
        <v>106.49353500000001</v>
      </c>
      <c r="K24" s="96">
        <v>117.15853499999999</v>
      </c>
      <c r="L24" s="96">
        <v>127.82353499999999</v>
      </c>
      <c r="M24" s="96">
        <v>144.59053499999999</v>
      </c>
      <c r="N24" s="96">
        <v>161.46553499999999</v>
      </c>
    </row>
    <row r="25" spans="1:14" ht="24.95" customHeight="1" x14ac:dyDescent="0.2">
      <c r="A25" s="94" t="s">
        <v>70</v>
      </c>
      <c r="B25" s="33">
        <v>40.694535000000002</v>
      </c>
      <c r="C25" s="33">
        <v>42.665534999999998</v>
      </c>
      <c r="D25" s="33">
        <v>44.474534999999996</v>
      </c>
      <c r="E25" s="33">
        <v>45.325035</v>
      </c>
      <c r="F25" s="33">
        <v>47.026035</v>
      </c>
      <c r="G25" s="33">
        <v>50.009535</v>
      </c>
      <c r="H25" s="33">
        <v>51.98053500000001</v>
      </c>
      <c r="I25" s="33">
        <v>57.151035000000007</v>
      </c>
      <c r="J25" s="96">
        <v>60.971535000000003</v>
      </c>
      <c r="K25" s="96">
        <v>64.441034999999999</v>
      </c>
      <c r="L25" s="96">
        <v>70.421535000000006</v>
      </c>
      <c r="M25" s="96">
        <v>76.996035000000006</v>
      </c>
      <c r="N25" s="96">
        <v>84.056534999999997</v>
      </c>
    </row>
    <row r="26" spans="1:14" ht="24.95" customHeight="1" x14ac:dyDescent="0.2">
      <c r="A26" s="94" t="s">
        <v>68</v>
      </c>
      <c r="B26" s="33">
        <v>54.032535000000003</v>
      </c>
      <c r="C26" s="33">
        <v>57.313034999999992</v>
      </c>
      <c r="D26" s="33">
        <v>60.593535000000003</v>
      </c>
      <c r="E26" s="33">
        <v>62.659035000000003</v>
      </c>
      <c r="F26" s="33">
        <v>66.263535000000005</v>
      </c>
      <c r="G26" s="33">
        <v>71.569035</v>
      </c>
      <c r="H26" s="33">
        <v>75.335535000000007</v>
      </c>
      <c r="I26" s="33">
        <v>85.582035000000005</v>
      </c>
      <c r="J26" s="96">
        <v>90.361035000000001</v>
      </c>
      <c r="K26" s="96">
        <v>97.52953500000001</v>
      </c>
      <c r="L26" s="96">
        <v>106.925535</v>
      </c>
      <c r="M26" s="96">
        <v>126.20353500000002</v>
      </c>
      <c r="N26" s="96">
        <v>151.840035</v>
      </c>
    </row>
    <row r="27" spans="1:14" ht="24.95" customHeight="1" x14ac:dyDescent="0.2">
      <c r="A27" s="94" t="s">
        <v>74</v>
      </c>
      <c r="B27" s="33">
        <v>123.476535</v>
      </c>
      <c r="C27" s="33">
        <v>131.131035</v>
      </c>
      <c r="D27" s="33">
        <v>138.52903500000002</v>
      </c>
      <c r="E27" s="33">
        <v>142.48453500000002</v>
      </c>
      <c r="F27" s="33">
        <v>149.61253500000001</v>
      </c>
      <c r="G27" s="33">
        <v>160.96603500000001</v>
      </c>
      <c r="H27" s="33">
        <v>168.45853500000001</v>
      </c>
      <c r="I27" s="33">
        <v>185.75203500000003</v>
      </c>
      <c r="J27" s="96">
        <v>200.26453500000002</v>
      </c>
      <c r="K27" s="96">
        <v>219.81253500000005</v>
      </c>
      <c r="L27" s="96">
        <v>238.83403500000003</v>
      </c>
      <c r="M27" s="96">
        <v>256.87003500000003</v>
      </c>
      <c r="N27" s="96">
        <v>276.05353500000001</v>
      </c>
    </row>
    <row r="28" spans="1:14" ht="24.95" customHeight="1" x14ac:dyDescent="0.2">
      <c r="A28" s="94" t="s">
        <v>73</v>
      </c>
      <c r="B28" s="33">
        <v>70.664535000000001</v>
      </c>
      <c r="C28" s="33">
        <v>74.363535000000013</v>
      </c>
      <c r="D28" s="33">
        <v>78.157035000000008</v>
      </c>
      <c r="E28" s="33">
        <v>80.006535</v>
      </c>
      <c r="F28" s="33">
        <v>83.867535000000004</v>
      </c>
      <c r="G28" s="33">
        <v>89.510535000000004</v>
      </c>
      <c r="H28" s="33">
        <v>93.209535000000002</v>
      </c>
      <c r="I28" s="33">
        <v>102.44353499999998</v>
      </c>
      <c r="J28" s="96">
        <v>108.15403500000001</v>
      </c>
      <c r="K28" s="96">
        <v>116.41603500000002</v>
      </c>
      <c r="L28" s="96">
        <v>124.84003499999999</v>
      </c>
      <c r="M28" s="96">
        <v>133.43953500000001</v>
      </c>
      <c r="N28" s="96">
        <v>142.51153500000004</v>
      </c>
    </row>
    <row r="29" spans="1:14" ht="24.95" customHeight="1" x14ac:dyDescent="0.2">
      <c r="A29" s="94" t="s">
        <v>67</v>
      </c>
      <c r="B29" s="33">
        <v>55.841534999999993</v>
      </c>
      <c r="C29" s="33">
        <v>58.339035000000003</v>
      </c>
      <c r="D29" s="33">
        <v>60.674534999999999</v>
      </c>
      <c r="E29" s="33">
        <v>62.051534999999987</v>
      </c>
      <c r="F29" s="33">
        <v>64.279034999999993</v>
      </c>
      <c r="G29" s="33">
        <v>67.789034999999998</v>
      </c>
      <c r="H29" s="33">
        <v>70.286534999999986</v>
      </c>
      <c r="I29" s="33">
        <v>77.036535000000001</v>
      </c>
      <c r="J29" s="96">
        <v>79.561035000000004</v>
      </c>
      <c r="K29" s="96">
        <v>86.959035</v>
      </c>
      <c r="L29" s="96">
        <v>93.992535000000004</v>
      </c>
      <c r="M29" s="96">
        <v>102.14653500000003</v>
      </c>
      <c r="N29" s="96">
        <v>110.26003500000002</v>
      </c>
    </row>
    <row r="30" spans="1:14" ht="24.95" customHeight="1" x14ac:dyDescent="0.2">
      <c r="A30" s="94" t="s">
        <v>78</v>
      </c>
      <c r="B30" s="33">
        <v>55.841534999999993</v>
      </c>
      <c r="C30" s="33">
        <v>58.339035000000003</v>
      </c>
      <c r="D30" s="33">
        <v>60.674534999999999</v>
      </c>
      <c r="E30" s="33">
        <v>62.051534999999987</v>
      </c>
      <c r="F30" s="33">
        <v>64.279034999999993</v>
      </c>
      <c r="G30" s="33">
        <v>67.789034999999998</v>
      </c>
      <c r="H30" s="33">
        <v>70.286534999999986</v>
      </c>
      <c r="I30" s="33">
        <v>77.036535000000001</v>
      </c>
      <c r="J30" s="33">
        <v>79.561035000000004</v>
      </c>
      <c r="K30" s="33">
        <v>86.959035</v>
      </c>
      <c r="L30" s="33">
        <v>93.992535000000004</v>
      </c>
      <c r="M30" s="33">
        <v>102.14653500000003</v>
      </c>
      <c r="N30" s="33">
        <v>110.26003500000002</v>
      </c>
    </row>
    <row r="31" spans="1:14" ht="24.95" customHeight="1" x14ac:dyDescent="0.2">
      <c r="A31" s="94" t="s">
        <v>69</v>
      </c>
      <c r="B31" s="33">
        <v>67.91053500000001</v>
      </c>
      <c r="C31" s="33">
        <v>71.555535000000006</v>
      </c>
      <c r="D31" s="33">
        <v>79.250534999999999</v>
      </c>
      <c r="E31" s="33">
        <v>81.397035000000002</v>
      </c>
      <c r="F31" s="33">
        <v>85.690034999999995</v>
      </c>
      <c r="G31" s="33">
        <v>92.61553499999998</v>
      </c>
      <c r="H31" s="33">
        <v>97.394535000000019</v>
      </c>
      <c r="I31" s="33">
        <v>102.45703499999999</v>
      </c>
      <c r="J31" s="96">
        <v>110.84053499999999</v>
      </c>
      <c r="K31" s="96">
        <v>125.501535</v>
      </c>
      <c r="L31" s="96">
        <v>141.782535</v>
      </c>
      <c r="M31" s="96">
        <v>163.28803500000001</v>
      </c>
      <c r="N31" s="96">
        <v>184.10503499999999</v>
      </c>
    </row>
    <row r="32" spans="1:14" ht="24.95" customHeight="1" x14ac:dyDescent="0.2">
      <c r="A32" s="94" t="s">
        <v>72</v>
      </c>
      <c r="B32" s="33">
        <v>108.208035</v>
      </c>
      <c r="C32" s="33">
        <v>119.46703500000001</v>
      </c>
      <c r="D32" s="33">
        <v>131.25253500000002</v>
      </c>
      <c r="E32" s="33">
        <v>137.48953499999999</v>
      </c>
      <c r="F32" s="33">
        <v>150.07153500000001</v>
      </c>
      <c r="G32" s="33">
        <v>167.93203500000001</v>
      </c>
      <c r="H32" s="33">
        <v>180.40603499999997</v>
      </c>
      <c r="I32" s="33">
        <v>221.02753500000003</v>
      </c>
      <c r="J32" s="97">
        <v>251.95603499999993</v>
      </c>
      <c r="K32" s="96">
        <v>317.49853499999995</v>
      </c>
      <c r="L32" s="96">
        <v>360.07753500000001</v>
      </c>
      <c r="M32" s="96">
        <v>408.34003499999994</v>
      </c>
      <c r="N32" s="96">
        <v>482.18503499999997</v>
      </c>
    </row>
    <row r="33" spans="1:17" ht="12.75" x14ac:dyDescent="0.2">
      <c r="A33" s="36"/>
      <c r="B33" s="36"/>
      <c r="C33" s="36"/>
      <c r="D33" s="36"/>
      <c r="E33" s="36"/>
      <c r="F33" s="36"/>
      <c r="G33" s="36"/>
      <c r="H33" s="36"/>
      <c r="I33" s="36"/>
    </row>
    <row r="34" spans="1:17" customFormat="1" ht="15" x14ac:dyDescent="0.2">
      <c r="A34" s="72" t="s">
        <v>154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</row>
    <row r="35" spans="1:17" ht="12.75" x14ac:dyDescent="0.2">
      <c r="A35" s="21"/>
      <c r="B35" s="21"/>
      <c r="C35" s="21"/>
      <c r="D35" s="21"/>
      <c r="E35" s="21"/>
      <c r="F35" s="21"/>
      <c r="G35" s="21"/>
      <c r="H35" s="21"/>
      <c r="I35" s="21"/>
    </row>
    <row r="36" spans="1:17" ht="14.25" customHeight="1" x14ac:dyDescent="0.2">
      <c r="A36" s="22"/>
      <c r="B36" s="37"/>
      <c r="C36" s="37"/>
      <c r="D36" s="22"/>
      <c r="E36" s="37"/>
      <c r="F36" s="37"/>
      <c r="G36" s="37"/>
      <c r="H36" s="37"/>
      <c r="I36" s="37"/>
    </row>
    <row r="37" spans="1:17" ht="12.75" x14ac:dyDescent="0.2">
      <c r="A37" s="14"/>
      <c r="B37" s="14"/>
      <c r="C37" s="14"/>
      <c r="D37" s="14"/>
      <c r="E37" s="14"/>
      <c r="F37" s="14"/>
      <c r="G37" s="14"/>
      <c r="H37" s="14"/>
      <c r="I37" s="14"/>
    </row>
    <row r="38" spans="1:17" ht="12.75" x14ac:dyDescent="0.2">
      <c r="A38" s="14"/>
      <c r="B38" s="14"/>
      <c r="C38" s="14"/>
      <c r="D38" s="14"/>
      <c r="E38" s="14"/>
      <c r="F38" s="14"/>
      <c r="G38" s="14"/>
      <c r="H38" s="14"/>
      <c r="I38" s="14"/>
    </row>
    <row r="39" spans="1:17" ht="12.75" x14ac:dyDescent="0.2">
      <c r="A39" s="14"/>
      <c r="B39" s="14"/>
      <c r="C39" s="14"/>
      <c r="D39" s="14"/>
      <c r="E39" s="14"/>
      <c r="F39" s="14"/>
      <c r="G39" s="14"/>
      <c r="H39" s="14"/>
      <c r="I39" s="14"/>
    </row>
    <row r="40" spans="1:17" ht="12.75" x14ac:dyDescent="0.2">
      <c r="A40" s="23"/>
      <c r="B40" s="23"/>
      <c r="C40" s="23"/>
      <c r="D40" s="23"/>
      <c r="E40" s="23"/>
      <c r="F40" s="23"/>
      <c r="G40" s="23"/>
      <c r="H40" s="23"/>
      <c r="I40" s="23"/>
    </row>
  </sheetData>
  <mergeCells count="5">
    <mergeCell ref="A2:N2"/>
    <mergeCell ref="A3:N3"/>
    <mergeCell ref="E4:I4"/>
    <mergeCell ref="A5:N5"/>
    <mergeCell ref="A34:Q34"/>
  </mergeCells>
  <printOptions horizontalCentered="1" verticalCentered="1"/>
  <pageMargins left="0.51181102362204722" right="0.19685039370078741" top="0.39370078740157483" bottom="0.39370078740157483" header="0.31496062992125984" footer="0.47244094488188981"/>
  <pageSetup paperSize="9" scale="64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H30"/>
  <sheetViews>
    <sheetView zoomScale="90" zoomScaleNormal="90" workbookViewId="0">
      <pane xSplit="1" ySplit="6" topLeftCell="B7" activePane="bottomRight" state="frozen"/>
      <selection activeCell="S13" sqref="S13"/>
      <selection pane="topRight" activeCell="S13" sqref="S13"/>
      <selection pane="bottomLeft" activeCell="S13" sqref="S13"/>
      <selection pane="bottomRight" activeCell="K11" sqref="K11"/>
    </sheetView>
  </sheetViews>
  <sheetFormatPr defaultRowHeight="11.25" x14ac:dyDescent="0.2"/>
  <cols>
    <col min="1" max="1" width="62.5703125" style="29" customWidth="1"/>
    <col min="2" max="8" width="9.7109375" style="29" customWidth="1"/>
    <col min="9" max="16384" width="9.140625" style="29"/>
  </cols>
  <sheetData>
    <row r="1" spans="1:8" ht="20.25" customHeight="1" x14ac:dyDescent="0.3">
      <c r="A1" s="28"/>
      <c r="B1" s="12"/>
      <c r="C1" s="13"/>
      <c r="D1" s="32"/>
      <c r="E1" s="32"/>
      <c r="F1" s="32"/>
      <c r="G1" s="31"/>
      <c r="H1" s="32"/>
    </row>
    <row r="2" spans="1:8" ht="21.75" customHeight="1" x14ac:dyDescent="0.35">
      <c r="A2" s="53" t="s">
        <v>0</v>
      </c>
      <c r="B2" s="51"/>
      <c r="C2" s="51"/>
      <c r="D2" s="51"/>
      <c r="E2" s="51"/>
      <c r="F2" s="51"/>
      <c r="G2" s="51"/>
      <c r="H2" s="51"/>
    </row>
    <row r="3" spans="1:8" ht="33.75" customHeight="1" x14ac:dyDescent="0.25">
      <c r="A3" s="55" t="s">
        <v>143</v>
      </c>
      <c r="B3" s="56"/>
      <c r="C3" s="56"/>
      <c r="D3" s="56"/>
      <c r="E3" s="56"/>
      <c r="F3" s="56"/>
      <c r="G3" s="56"/>
      <c r="H3" s="56"/>
    </row>
    <row r="4" spans="1:8" ht="38.25" customHeight="1" thickBot="1" x14ac:dyDescent="0.35">
      <c r="A4" s="98" t="s">
        <v>2</v>
      </c>
      <c r="B4" s="24"/>
      <c r="C4" s="24"/>
      <c r="D4" s="45"/>
      <c r="F4" s="44"/>
      <c r="G4" s="44"/>
      <c r="H4" s="3" t="str">
        <f>КРЕПЕЖ!Q4</f>
        <v>Вводится в действие с 30 марта 2022г.</v>
      </c>
    </row>
    <row r="5" spans="1:8" ht="18.75" thickBot="1" x14ac:dyDescent="0.3">
      <c r="A5" s="86" t="s">
        <v>21</v>
      </c>
      <c r="B5" s="87"/>
      <c r="C5" s="87"/>
      <c r="D5" s="87"/>
      <c r="E5" s="87"/>
      <c r="F5" s="87"/>
      <c r="G5" s="87"/>
      <c r="H5" s="88"/>
    </row>
    <row r="6" spans="1:8" ht="30" x14ac:dyDescent="0.25">
      <c r="A6" s="76" t="s">
        <v>4</v>
      </c>
      <c r="B6" s="99" t="s">
        <v>51</v>
      </c>
      <c r="C6" s="84" t="s">
        <v>10</v>
      </c>
      <c r="D6" s="84" t="s">
        <v>26</v>
      </c>
      <c r="E6" s="84" t="s">
        <v>28</v>
      </c>
      <c r="F6" s="84" t="s">
        <v>35</v>
      </c>
      <c r="G6" s="84" t="s">
        <v>29</v>
      </c>
      <c r="H6" s="84" t="s">
        <v>30</v>
      </c>
    </row>
    <row r="7" spans="1:8" ht="24.95" customHeight="1" x14ac:dyDescent="0.2">
      <c r="A7" s="93" t="s">
        <v>97</v>
      </c>
      <c r="B7" s="33">
        <v>106.38615000000001</v>
      </c>
      <c r="C7" s="33">
        <v>122.49614999999999</v>
      </c>
      <c r="D7" s="33">
        <v>170.28615000000002</v>
      </c>
      <c r="E7" s="33">
        <v>207.14114999999998</v>
      </c>
      <c r="F7" s="33">
        <v>219.42615000000001</v>
      </c>
      <c r="G7" s="33">
        <v>243.99615</v>
      </c>
      <c r="H7" s="33">
        <v>280.67114999999995</v>
      </c>
    </row>
    <row r="8" spans="1:8" ht="24.95" customHeight="1" x14ac:dyDescent="0.2">
      <c r="A8" s="93" t="s">
        <v>98</v>
      </c>
      <c r="B8" s="33">
        <v>60.289740000000009</v>
      </c>
      <c r="C8" s="33">
        <v>67.723739999999992</v>
      </c>
      <c r="D8" s="33">
        <v>90.025740000000013</v>
      </c>
      <c r="E8" s="33">
        <v>107.32973999999999</v>
      </c>
      <c r="F8" s="33">
        <v>113.04174</v>
      </c>
      <c r="G8" s="33">
        <v>124.42374000000001</v>
      </c>
      <c r="H8" s="33">
        <v>141.34974</v>
      </c>
    </row>
    <row r="9" spans="1:8" ht="24.95" customHeight="1" x14ac:dyDescent="0.2">
      <c r="A9" s="93" t="s">
        <v>99</v>
      </c>
      <c r="B9" s="33">
        <v>44.11974</v>
      </c>
      <c r="C9" s="33">
        <v>47.731739999999995</v>
      </c>
      <c r="D9" s="33">
        <v>59.155740000000009</v>
      </c>
      <c r="E9" s="33">
        <v>67.723739999999992</v>
      </c>
      <c r="F9" s="33">
        <v>70.495740000000012</v>
      </c>
      <c r="G9" s="33">
        <v>76.459740000000011</v>
      </c>
      <c r="H9" s="33">
        <v>84.817740000000001</v>
      </c>
    </row>
    <row r="10" spans="1:8" ht="24.95" customHeight="1" x14ac:dyDescent="0.2">
      <c r="A10" s="78" t="s">
        <v>100</v>
      </c>
      <c r="B10" s="33">
        <v>80.830034999999995</v>
      </c>
      <c r="C10" s="33">
        <v>90.955034999999995</v>
      </c>
      <c r="D10" s="33">
        <v>123.76003499999999</v>
      </c>
      <c r="E10" s="33">
        <v>150.36853500000001</v>
      </c>
      <c r="F10" s="33">
        <v>159.35953499999999</v>
      </c>
      <c r="G10" s="33">
        <v>178.92103500000002</v>
      </c>
      <c r="H10" s="33">
        <v>208.688535</v>
      </c>
    </row>
    <row r="11" spans="1:8" ht="24.95" customHeight="1" x14ac:dyDescent="0.2">
      <c r="A11" s="78" t="s">
        <v>101</v>
      </c>
      <c r="B11" s="33">
        <v>57.637034999999997</v>
      </c>
      <c r="C11" s="33">
        <v>61.970534999999998</v>
      </c>
      <c r="D11" s="33">
        <v>70.921035000000003</v>
      </c>
      <c r="E11" s="33">
        <v>80.195535000000007</v>
      </c>
      <c r="F11" s="33">
        <v>81.856034999999991</v>
      </c>
      <c r="G11" s="33">
        <v>87.60703500000001</v>
      </c>
      <c r="H11" s="33">
        <v>95.66653500000001</v>
      </c>
    </row>
    <row r="12" spans="1:8" ht="24.95" customHeight="1" x14ac:dyDescent="0.2">
      <c r="A12" s="78" t="s">
        <v>102</v>
      </c>
      <c r="B12" s="33">
        <v>36.995534999999997</v>
      </c>
      <c r="C12" s="33">
        <v>39.263534999999997</v>
      </c>
      <c r="D12" s="33">
        <v>52.804034999999999</v>
      </c>
      <c r="E12" s="33">
        <v>54.127034999999992</v>
      </c>
      <c r="F12" s="33">
        <v>57.299535000000006</v>
      </c>
      <c r="G12" s="33">
        <v>62.740035000000006</v>
      </c>
      <c r="H12" s="33">
        <v>65.912535000000005</v>
      </c>
    </row>
    <row r="13" spans="1:8" ht="24.95" customHeight="1" x14ac:dyDescent="0.2">
      <c r="A13" s="78" t="s">
        <v>105</v>
      </c>
      <c r="B13" s="33">
        <v>38.899034999999998</v>
      </c>
      <c r="C13" s="33">
        <v>41.693534999999997</v>
      </c>
      <c r="D13" s="33">
        <v>53.236035000000001</v>
      </c>
      <c r="E13" s="33">
        <v>62.348534999999998</v>
      </c>
      <c r="F13" s="33">
        <v>66.236535000000003</v>
      </c>
      <c r="G13" s="33">
        <v>73.729034999999996</v>
      </c>
      <c r="H13" s="33">
        <v>84.056534999999997</v>
      </c>
    </row>
    <row r="14" spans="1:8" ht="24.95" customHeight="1" x14ac:dyDescent="0.2">
      <c r="A14" s="78" t="s">
        <v>104</v>
      </c>
      <c r="B14" s="34">
        <v>39.425534999999996</v>
      </c>
      <c r="C14" s="34">
        <v>43.070535</v>
      </c>
      <c r="D14" s="34">
        <v>57.04303500000001</v>
      </c>
      <c r="E14" s="34">
        <v>68.423535000000001</v>
      </c>
      <c r="F14" s="34">
        <v>72.838035000000005</v>
      </c>
      <c r="G14" s="34">
        <v>80.857034999999996</v>
      </c>
      <c r="H14" s="34">
        <v>95.032034999999993</v>
      </c>
    </row>
    <row r="15" spans="1:8" ht="24.95" customHeight="1" x14ac:dyDescent="0.2">
      <c r="A15" s="78" t="s">
        <v>103</v>
      </c>
      <c r="B15" s="34">
        <v>43.759035000000004</v>
      </c>
      <c r="C15" s="34">
        <v>49.145534999999995</v>
      </c>
      <c r="D15" s="34">
        <v>72.635535000000004</v>
      </c>
      <c r="E15" s="34">
        <v>91.346534999999989</v>
      </c>
      <c r="F15" s="34">
        <v>95.963535000000007</v>
      </c>
      <c r="G15" s="34">
        <v>112.325535</v>
      </c>
      <c r="H15" s="34">
        <v>136.301535</v>
      </c>
    </row>
    <row r="16" spans="1:8" ht="24.95" customHeight="1" x14ac:dyDescent="0.2">
      <c r="A16" s="78" t="s">
        <v>106</v>
      </c>
      <c r="B16" s="33">
        <v>73.526534999999996</v>
      </c>
      <c r="C16" s="33">
        <v>78.494534999999985</v>
      </c>
      <c r="D16" s="33">
        <v>124.151535</v>
      </c>
      <c r="E16" s="33">
        <v>125.474535</v>
      </c>
      <c r="F16" s="33">
        <v>135.45103499999999</v>
      </c>
      <c r="G16" s="33">
        <v>148.15453500000001</v>
      </c>
      <c r="H16" s="33">
        <v>150.80053500000002</v>
      </c>
    </row>
    <row r="17" spans="1:8" ht="24.95" customHeight="1" x14ac:dyDescent="0.2">
      <c r="A17" s="79" t="s">
        <v>107</v>
      </c>
      <c r="B17" s="34">
        <v>44.029035</v>
      </c>
      <c r="C17" s="34">
        <v>45.203534999999995</v>
      </c>
      <c r="D17" s="34">
        <v>55.409534999999998</v>
      </c>
      <c r="E17" s="34">
        <v>62.375534999999999</v>
      </c>
      <c r="F17" s="34">
        <v>64.846035000000015</v>
      </c>
      <c r="G17" s="34">
        <v>69.827535000000012</v>
      </c>
      <c r="H17" s="34">
        <v>77.441535000000002</v>
      </c>
    </row>
    <row r="18" spans="1:8" ht="24.95" customHeight="1" x14ac:dyDescent="0.2">
      <c r="A18" s="79" t="s">
        <v>108</v>
      </c>
      <c r="B18" s="33">
        <v>54.545535000000001</v>
      </c>
      <c r="C18" s="33">
        <v>59.513534999999997</v>
      </c>
      <c r="D18" s="33">
        <v>75.443534999999997</v>
      </c>
      <c r="E18" s="33">
        <v>82.463535000000007</v>
      </c>
      <c r="F18" s="33">
        <v>84.24553499999999</v>
      </c>
      <c r="G18" s="33">
        <v>90.428534999999997</v>
      </c>
      <c r="H18" s="33">
        <v>98.393535</v>
      </c>
    </row>
    <row r="19" spans="1:8" ht="24.95" customHeight="1" x14ac:dyDescent="0.2">
      <c r="A19" s="79" t="s">
        <v>109</v>
      </c>
      <c r="B19" s="33">
        <v>35.699534999999997</v>
      </c>
      <c r="C19" s="33">
        <v>37.927034999999997</v>
      </c>
      <c r="D19" s="33">
        <v>46.027034999999998</v>
      </c>
      <c r="E19" s="33">
        <v>51.494534999999999</v>
      </c>
      <c r="F19" s="33">
        <v>53.398035000000007</v>
      </c>
      <c r="G19" s="33">
        <v>57.974535000000003</v>
      </c>
      <c r="H19" s="33">
        <v>64.090035</v>
      </c>
    </row>
    <row r="20" spans="1:8" ht="24.95" customHeight="1" x14ac:dyDescent="0.2">
      <c r="A20" s="79" t="s">
        <v>130</v>
      </c>
      <c r="B20" s="33">
        <v>78.386535000000009</v>
      </c>
      <c r="C20" s="33">
        <v>85.555035000000004</v>
      </c>
      <c r="D20" s="33">
        <v>107.060535</v>
      </c>
      <c r="E20" s="33">
        <v>123.74653499999999</v>
      </c>
      <c r="F20" s="33">
        <v>129.254535</v>
      </c>
      <c r="G20" s="33">
        <v>140.23003500000002</v>
      </c>
      <c r="H20" s="33">
        <v>75.335535000000007</v>
      </c>
    </row>
    <row r="21" spans="1:8" ht="24.95" customHeight="1" x14ac:dyDescent="0.2">
      <c r="A21" s="79" t="s">
        <v>110</v>
      </c>
      <c r="B21" s="33">
        <v>47.930534999999992</v>
      </c>
      <c r="C21" s="33">
        <v>50.158034999999998</v>
      </c>
      <c r="D21" s="33">
        <v>58.258035</v>
      </c>
      <c r="E21" s="33">
        <v>63.725534999999994</v>
      </c>
      <c r="F21" s="33">
        <v>65.629035000000002</v>
      </c>
      <c r="G21" s="33">
        <v>70.205534999999998</v>
      </c>
      <c r="H21" s="33">
        <v>76.321034999999995</v>
      </c>
    </row>
    <row r="22" spans="1:8" ht="24.95" customHeight="1" x14ac:dyDescent="0.2">
      <c r="A22" s="79" t="s">
        <v>111</v>
      </c>
      <c r="B22" s="33">
        <v>87.580034999999995</v>
      </c>
      <c r="C22" s="33">
        <v>97.705034999999995</v>
      </c>
      <c r="D22" s="33">
        <v>130.51003499999999</v>
      </c>
      <c r="E22" s="33">
        <v>157.11853500000001</v>
      </c>
      <c r="F22" s="33">
        <v>166.10953499999999</v>
      </c>
      <c r="G22" s="33">
        <v>185.67103500000002</v>
      </c>
      <c r="H22" s="33">
        <v>215.438535</v>
      </c>
    </row>
    <row r="23" spans="1:8" ht="26.25" customHeight="1" x14ac:dyDescent="0.2">
      <c r="A23" s="79" t="s">
        <v>144</v>
      </c>
      <c r="B23" s="33">
        <f>91.13*1.3</f>
        <v>118.46899999999999</v>
      </c>
      <c r="C23" s="33">
        <f>95.12*1.3</f>
        <v>123.65600000000001</v>
      </c>
      <c r="D23" s="36"/>
      <c r="E23" s="36"/>
      <c r="F23" s="36"/>
      <c r="G23" s="36"/>
      <c r="H23" s="36"/>
    </row>
    <row r="24" spans="1:8" ht="26.25" customHeight="1" x14ac:dyDescent="0.2">
      <c r="A24" s="79" t="s">
        <v>150</v>
      </c>
      <c r="B24" s="102">
        <f>109.44*1.3</f>
        <v>142.27199999999999</v>
      </c>
      <c r="C24" s="33">
        <f>120.38*1.3</f>
        <v>156.494</v>
      </c>
      <c r="D24" s="21"/>
      <c r="E24" s="21"/>
      <c r="F24" s="21"/>
      <c r="G24" s="21"/>
      <c r="H24" s="21"/>
    </row>
    <row r="25" spans="1:8" ht="12.75" x14ac:dyDescent="0.2">
      <c r="A25" s="100"/>
      <c r="B25" s="103"/>
      <c r="C25" s="21"/>
      <c r="D25" s="21"/>
      <c r="E25" s="21"/>
      <c r="F25" s="21"/>
      <c r="G25" s="21"/>
      <c r="H25" s="21"/>
    </row>
    <row r="26" spans="1:8" ht="14.25" customHeight="1" x14ac:dyDescent="0.2">
      <c r="A26" s="101" t="s">
        <v>149</v>
      </c>
      <c r="B26" s="104">
        <f>61.96*1.3</f>
        <v>80.548000000000002</v>
      </c>
      <c r="C26" s="37"/>
      <c r="D26" s="22"/>
      <c r="E26" s="37"/>
      <c r="F26" s="37"/>
      <c r="G26" s="37"/>
      <c r="H26" s="37"/>
    </row>
    <row r="27" spans="1:8" ht="12.75" x14ac:dyDescent="0.2">
      <c r="A27" s="14"/>
      <c r="B27" s="14"/>
      <c r="C27" s="14"/>
      <c r="D27" s="14"/>
      <c r="E27" s="14"/>
      <c r="F27" s="14"/>
      <c r="G27" s="14"/>
      <c r="H27" s="14"/>
    </row>
    <row r="28" spans="1:8" ht="15" x14ac:dyDescent="0.2">
      <c r="A28" s="105" t="s">
        <v>154</v>
      </c>
      <c r="B28" s="105"/>
      <c r="C28" s="105"/>
      <c r="D28" s="105"/>
      <c r="E28" s="105"/>
      <c r="F28" s="105"/>
      <c r="G28" s="105"/>
      <c r="H28" s="105"/>
    </row>
    <row r="29" spans="1:8" ht="12.75" x14ac:dyDescent="0.2">
      <c r="A29" s="14"/>
      <c r="B29" s="14"/>
      <c r="C29" s="14"/>
      <c r="D29" s="14"/>
      <c r="E29" s="14"/>
      <c r="F29" s="14"/>
      <c r="G29" s="14"/>
      <c r="H29" s="14"/>
    </row>
    <row r="30" spans="1:8" ht="12.75" x14ac:dyDescent="0.2">
      <c r="A30" s="23"/>
      <c r="B30" s="23"/>
      <c r="C30" s="23"/>
      <c r="D30" s="23"/>
      <c r="E30" s="23"/>
      <c r="F30" s="23"/>
      <c r="G30" s="23"/>
      <c r="H30" s="23"/>
    </row>
  </sheetData>
  <mergeCells count="4">
    <mergeCell ref="A2:H2"/>
    <mergeCell ref="A3:H3"/>
    <mergeCell ref="A5:H5"/>
    <mergeCell ref="A28:H28"/>
  </mergeCells>
  <printOptions horizontalCentered="1" verticalCentered="1"/>
  <pageMargins left="0.51181102362204722" right="0.19685039370078741" top="0.39370078740157483" bottom="0.39370078740157483" header="0.31496062992125984" footer="0.47244094488188981"/>
  <pageSetup paperSize="9"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КОЭФФИЦИЕНТЫ</vt:lpstr>
      <vt:lpstr>КРЕПЕЖ</vt:lpstr>
      <vt:lpstr>ОЦИН</vt:lpstr>
      <vt:lpstr>ПРАЙС 316</vt:lpstr>
      <vt:lpstr>ПРАЙС 304</vt:lpstr>
      <vt:lpstr>ПРАЙС 430</vt:lpstr>
      <vt:lpstr>утепленные 316 430(25)</vt:lpstr>
      <vt:lpstr>утепленные 316 430(50)</vt:lpstr>
      <vt:lpstr>коаксиальные 316 430</vt:lpstr>
      <vt:lpstr>'коаксиальные 316 430'!Область_печати</vt:lpstr>
      <vt:lpstr>ОЦИН!Область_печати</vt:lpstr>
      <vt:lpstr>'ПРАЙС 304'!Область_печати</vt:lpstr>
      <vt:lpstr>'ПРАЙС 316'!Область_печати</vt:lpstr>
      <vt:lpstr>'ПРАЙС 430'!Область_печати</vt:lpstr>
      <vt:lpstr>'утепленные 316 430(25)'!Область_печати</vt:lpstr>
      <vt:lpstr>'утепленные 316 430(50)'!Область_печати</vt:lpstr>
    </vt:vector>
  </TitlesOfParts>
  <Company>WORKPLACE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Бондарь</dc:creator>
  <cp:lastModifiedBy>Бондарь Татьяна</cp:lastModifiedBy>
  <cp:lastPrinted>2022-08-23T12:04:40Z</cp:lastPrinted>
  <dcterms:created xsi:type="dcterms:W3CDTF">2017-05-02T10:58:26Z</dcterms:created>
  <dcterms:modified xsi:type="dcterms:W3CDTF">2022-08-23T12:05:23Z</dcterms:modified>
</cp:coreProperties>
</file>